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PI\2016 CPI Basket\Quarterly Reports\2023\4q23\"/>
    </mc:Choice>
  </mc:AlternateContent>
  <xr:revisionPtr revIDLastSave="0" documentId="13_ncr:1_{BB040525-EBB3-4914-ABF1-F356183A6428}" xr6:coauthVersionLast="36" xr6:coauthVersionMax="36" xr10:uidLastSave="{00000000-0000-0000-0000-000000000000}"/>
  <bookViews>
    <workbookView xWindow="0" yWindow="0" windowWidth="28800" windowHeight="11505" activeTab="1" xr2:uid="{C0077594-AB27-4DB0-8EDF-51CB1AB923E6}"/>
  </bookViews>
  <sheets>
    <sheet name="Fig 1" sheetId="1" r:id="rId1"/>
    <sheet name="Fig 2" sheetId="2" r:id="rId2"/>
    <sheet name="Table 1" sheetId="3" r:id="rId3"/>
    <sheet name="Summary Table" sheetId="11" r:id="rId4"/>
    <sheet name="Table 2" sheetId="4" r:id="rId5"/>
    <sheet name="Table 3" sheetId="5" r:id="rId6"/>
    <sheet name="Table 4" sheetId="6" r:id="rId7"/>
    <sheet name="Table 5" sheetId="7" r:id="rId8"/>
    <sheet name="Table 6" sheetId="8" r:id="rId9"/>
    <sheet name="Table 7" sheetId="9" r:id="rId10"/>
    <sheet name="Table 8" sheetId="10" r:id="rId11"/>
  </sheets>
  <externalReferences>
    <externalReference r:id="rId12"/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2" i="10" l="1"/>
  <c r="K110" i="10"/>
  <c r="M45" i="9"/>
  <c r="M42" i="9"/>
  <c r="J45" i="9"/>
  <c r="J44" i="9"/>
  <c r="J43" i="9"/>
  <c r="J42" i="9"/>
  <c r="I65" i="5"/>
  <c r="J65" i="5"/>
  <c r="I66" i="5"/>
  <c r="J66" i="5"/>
  <c r="I67" i="5"/>
  <c r="J67" i="5"/>
  <c r="I68" i="5"/>
  <c r="J68" i="5"/>
  <c r="I69" i="5"/>
  <c r="J69" i="5"/>
  <c r="I70" i="5"/>
  <c r="J70" i="5"/>
  <c r="I71" i="5"/>
  <c r="J71" i="5"/>
  <c r="I72" i="5"/>
  <c r="J72" i="5"/>
  <c r="I73" i="5"/>
  <c r="J73" i="5"/>
  <c r="I74" i="5"/>
  <c r="J74" i="5"/>
  <c r="I75" i="5"/>
  <c r="J75" i="5"/>
  <c r="I76" i="5"/>
  <c r="J76" i="5"/>
  <c r="I77" i="5"/>
  <c r="J77" i="5"/>
  <c r="I78" i="5"/>
  <c r="J78" i="5"/>
  <c r="I79" i="5"/>
  <c r="J79" i="5"/>
  <c r="I80" i="5"/>
  <c r="J80" i="5"/>
  <c r="I81" i="5"/>
  <c r="J81" i="5"/>
  <c r="I82" i="5"/>
  <c r="J82" i="5"/>
  <c r="I83" i="5"/>
  <c r="J83" i="5"/>
  <c r="I84" i="5"/>
  <c r="J84" i="5"/>
  <c r="I85" i="5"/>
  <c r="J85" i="5"/>
  <c r="I86" i="5"/>
  <c r="J86" i="5"/>
  <c r="I87" i="5"/>
  <c r="J87" i="5"/>
  <c r="I88" i="5"/>
  <c r="J88" i="5"/>
  <c r="I89" i="5"/>
  <c r="J89" i="5"/>
  <c r="I90" i="5"/>
  <c r="J90" i="5"/>
  <c r="I91" i="5"/>
  <c r="J91" i="5"/>
  <c r="I92" i="5"/>
  <c r="J92" i="5"/>
  <c r="I93" i="5"/>
  <c r="J93" i="5"/>
  <c r="I94" i="5"/>
  <c r="J94" i="5"/>
  <c r="I95" i="5"/>
  <c r="J95" i="5"/>
  <c r="I96" i="5"/>
  <c r="J96" i="5"/>
  <c r="I97" i="5"/>
  <c r="J97" i="5"/>
  <c r="I98" i="5"/>
  <c r="J98" i="5"/>
  <c r="I99" i="5"/>
  <c r="J99" i="5"/>
  <c r="I100" i="5"/>
  <c r="J100" i="5"/>
  <c r="I101" i="5"/>
  <c r="J101" i="5"/>
  <c r="I102" i="5"/>
  <c r="J102" i="5"/>
  <c r="I103" i="5"/>
  <c r="J103" i="5"/>
  <c r="I104" i="5"/>
  <c r="J104" i="5"/>
  <c r="I105" i="5"/>
  <c r="J105" i="5"/>
  <c r="I106" i="5"/>
  <c r="J106" i="5"/>
  <c r="I107" i="5"/>
  <c r="J107" i="5"/>
  <c r="I108" i="5"/>
  <c r="J108" i="5"/>
  <c r="I109" i="5"/>
  <c r="J109" i="5"/>
  <c r="I110" i="5"/>
  <c r="J110" i="5"/>
  <c r="J64" i="5"/>
  <c r="I64" i="5"/>
  <c r="I11" i="5"/>
  <c r="J11" i="5"/>
  <c r="I12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I38" i="5"/>
  <c r="J38" i="5"/>
  <c r="I39" i="5"/>
  <c r="J39" i="5"/>
  <c r="I40" i="5"/>
  <c r="J40" i="5"/>
  <c r="I41" i="5"/>
  <c r="J41" i="5"/>
  <c r="I42" i="5"/>
  <c r="J42" i="5"/>
  <c r="I43" i="5"/>
  <c r="J43" i="5"/>
  <c r="I44" i="5"/>
  <c r="J44" i="5"/>
  <c r="I45" i="5"/>
  <c r="J45" i="5"/>
  <c r="I46" i="5"/>
  <c r="J46" i="5"/>
  <c r="I47" i="5"/>
  <c r="J47" i="5"/>
  <c r="I48" i="5"/>
  <c r="J48" i="5"/>
  <c r="I49" i="5"/>
  <c r="J49" i="5"/>
  <c r="I50" i="5"/>
  <c r="J50" i="5"/>
  <c r="I51" i="5"/>
  <c r="J51" i="5"/>
  <c r="I52" i="5"/>
  <c r="J52" i="5"/>
  <c r="I53" i="5"/>
  <c r="J53" i="5"/>
  <c r="I54" i="5"/>
  <c r="J54" i="5"/>
  <c r="I55" i="5"/>
  <c r="J55" i="5"/>
  <c r="I56" i="5"/>
  <c r="J56" i="5"/>
  <c r="I57" i="5"/>
  <c r="J57" i="5"/>
  <c r="I10" i="5"/>
  <c r="J10" i="5"/>
  <c r="J8" i="5"/>
  <c r="I8" i="5"/>
  <c r="D65" i="7" l="1"/>
  <c r="C65" i="7"/>
  <c r="C62" i="7"/>
  <c r="C61" i="7"/>
  <c r="D28" i="7"/>
  <c r="J110" i="10" l="1"/>
  <c r="K109" i="10"/>
  <c r="J109" i="10"/>
  <c r="K108" i="10"/>
  <c r="J108" i="10"/>
  <c r="K107" i="10"/>
  <c r="J107" i="10"/>
  <c r="K106" i="10"/>
  <c r="J106" i="10"/>
  <c r="K105" i="10"/>
  <c r="J105" i="10"/>
  <c r="K104" i="10"/>
  <c r="J104" i="10"/>
  <c r="K103" i="10"/>
  <c r="J103" i="10"/>
  <c r="J102" i="10"/>
  <c r="K101" i="10"/>
  <c r="J101" i="10"/>
  <c r="K100" i="10"/>
  <c r="J100" i="10"/>
  <c r="K99" i="10"/>
  <c r="J99" i="10"/>
  <c r="K98" i="10"/>
  <c r="J98" i="10"/>
  <c r="K97" i="10"/>
  <c r="J97" i="10"/>
  <c r="K96" i="10"/>
  <c r="J96" i="10"/>
  <c r="K95" i="10"/>
  <c r="J95" i="10"/>
  <c r="K94" i="10"/>
  <c r="J94" i="10"/>
  <c r="K93" i="10"/>
  <c r="J93" i="10"/>
  <c r="K92" i="10"/>
  <c r="J92" i="10"/>
  <c r="K91" i="10"/>
  <c r="J91" i="10"/>
  <c r="K90" i="10"/>
  <c r="J90" i="10"/>
  <c r="K89" i="10"/>
  <c r="J89" i="10"/>
  <c r="K88" i="10"/>
  <c r="J88" i="10"/>
  <c r="K87" i="10"/>
  <c r="J87" i="10"/>
  <c r="K86" i="10"/>
  <c r="J86" i="10"/>
  <c r="K85" i="10"/>
  <c r="J85" i="10"/>
  <c r="K84" i="10"/>
  <c r="J84" i="10"/>
  <c r="K83" i="10"/>
  <c r="J83" i="10"/>
  <c r="K82" i="10"/>
  <c r="J82" i="10"/>
  <c r="K81" i="10"/>
  <c r="J81" i="10"/>
  <c r="K80" i="10"/>
  <c r="J80" i="10"/>
  <c r="K79" i="10"/>
  <c r="J79" i="10"/>
  <c r="K78" i="10"/>
  <c r="J78" i="10"/>
  <c r="K77" i="10"/>
  <c r="J77" i="10"/>
  <c r="K76" i="10"/>
  <c r="J76" i="10"/>
  <c r="K75" i="10"/>
  <c r="J75" i="10"/>
  <c r="K74" i="10"/>
  <c r="J74" i="10"/>
  <c r="K73" i="10"/>
  <c r="J73" i="10"/>
  <c r="K72" i="10"/>
  <c r="J72" i="10"/>
  <c r="K71" i="10"/>
  <c r="J71" i="10"/>
  <c r="K70" i="10"/>
  <c r="J70" i="10"/>
  <c r="K69" i="10"/>
  <c r="J69" i="10"/>
  <c r="K68" i="10"/>
  <c r="J68" i="10"/>
  <c r="K67" i="10"/>
  <c r="J67" i="10"/>
  <c r="K66" i="10"/>
  <c r="K65" i="10"/>
  <c r="K64" i="10"/>
  <c r="K62" i="10"/>
  <c r="J62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J39" i="10"/>
  <c r="K38" i="10"/>
  <c r="J38" i="10"/>
  <c r="J37" i="10"/>
  <c r="K37" i="10"/>
  <c r="J36" i="10"/>
  <c r="K36" i="10"/>
  <c r="J35" i="10"/>
  <c r="K35" i="10"/>
  <c r="J34" i="10"/>
  <c r="K34" i="10"/>
  <c r="J33" i="10"/>
  <c r="K33" i="10"/>
  <c r="J32" i="10"/>
  <c r="K32" i="10"/>
  <c r="J31" i="10"/>
  <c r="K31" i="10"/>
  <c r="J30" i="10"/>
  <c r="K30" i="10"/>
  <c r="J29" i="10"/>
  <c r="K29" i="10"/>
  <c r="J28" i="10"/>
  <c r="K28" i="10"/>
  <c r="J27" i="10"/>
  <c r="K27" i="10"/>
  <c r="J26" i="10"/>
  <c r="K26" i="10"/>
  <c r="J25" i="10"/>
  <c r="K25" i="10"/>
  <c r="J24" i="10"/>
  <c r="K24" i="10"/>
  <c r="J23" i="10"/>
  <c r="K23" i="10"/>
  <c r="J22" i="10"/>
  <c r="K22" i="10"/>
  <c r="K21" i="10"/>
  <c r="J21" i="10"/>
  <c r="K20" i="10"/>
  <c r="J20" i="10"/>
  <c r="K19" i="10"/>
  <c r="J19" i="10"/>
  <c r="K18" i="10"/>
  <c r="J18" i="10"/>
  <c r="K17" i="10"/>
  <c r="J17" i="10"/>
  <c r="K16" i="10"/>
  <c r="J16" i="10"/>
  <c r="K15" i="10"/>
  <c r="J15" i="10"/>
  <c r="K14" i="10"/>
  <c r="J14" i="10"/>
  <c r="K13" i="10"/>
  <c r="J13" i="10"/>
  <c r="K12" i="10"/>
  <c r="J12" i="10"/>
  <c r="K11" i="10"/>
  <c r="J11" i="10"/>
  <c r="K10" i="10"/>
  <c r="J10" i="10"/>
  <c r="K8" i="10"/>
  <c r="AC50" i="9"/>
  <c r="AC51" i="9" s="1"/>
  <c r="M44" i="9"/>
  <c r="M43" i="9"/>
  <c r="J40" i="9"/>
  <c r="M39" i="9"/>
  <c r="J39" i="9"/>
  <c r="J38" i="9"/>
  <c r="M37" i="9"/>
  <c r="J37" i="9"/>
  <c r="J34" i="9"/>
  <c r="M38" i="9"/>
  <c r="M32" i="9"/>
  <c r="J32" i="9"/>
  <c r="M29" i="9"/>
  <c r="J28" i="9"/>
  <c r="M27" i="9"/>
  <c r="M25" i="9"/>
  <c r="J25" i="9"/>
  <c r="M24" i="9"/>
  <c r="M23" i="9"/>
  <c r="J23" i="9"/>
  <c r="M22" i="9"/>
  <c r="J20" i="9"/>
  <c r="M19" i="9"/>
  <c r="J19" i="9"/>
  <c r="J18" i="9"/>
  <c r="M17" i="9"/>
  <c r="J17" i="9"/>
  <c r="M14" i="9"/>
  <c r="M18" i="9"/>
  <c r="J12" i="9"/>
  <c r="J10" i="9"/>
  <c r="H16" i="8"/>
  <c r="H15" i="8"/>
  <c r="H14" i="8"/>
  <c r="H13" i="8"/>
  <c r="H12" i="8"/>
  <c r="H11" i="8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G20" i="4"/>
  <c r="J20" i="4" s="1"/>
  <c r="G19" i="4"/>
  <c r="G18" i="4"/>
  <c r="G17" i="4"/>
  <c r="J17" i="4" s="1"/>
  <c r="G16" i="4"/>
  <c r="J16" i="4" s="1"/>
  <c r="G15" i="4"/>
  <c r="G14" i="4"/>
  <c r="G13" i="4"/>
  <c r="G12" i="4"/>
  <c r="G11" i="4"/>
  <c r="G10" i="4"/>
  <c r="J10" i="4" s="1"/>
  <c r="G42" i="3"/>
  <c r="M42" i="3" s="1"/>
  <c r="G41" i="3"/>
  <c r="M41" i="3" s="1"/>
  <c r="G40" i="3"/>
  <c r="M40" i="3" s="1"/>
  <c r="G39" i="3"/>
  <c r="G37" i="3"/>
  <c r="G36" i="3"/>
  <c r="G35" i="3"/>
  <c r="G34" i="3"/>
  <c r="J35" i="3" s="1"/>
  <c r="G32" i="3"/>
  <c r="G31" i="3"/>
  <c r="G30" i="3"/>
  <c r="G29" i="3"/>
  <c r="G27" i="3"/>
  <c r="G26" i="3"/>
  <c r="G25" i="3"/>
  <c r="G24" i="3"/>
  <c r="G22" i="3"/>
  <c r="M22" i="3" s="1"/>
  <c r="G21" i="3"/>
  <c r="G20" i="3"/>
  <c r="G19" i="3"/>
  <c r="G17" i="3"/>
  <c r="G16" i="3"/>
  <c r="G15" i="3"/>
  <c r="G14" i="3"/>
  <c r="G12" i="3"/>
  <c r="M12" i="3" s="1"/>
  <c r="G11" i="3"/>
  <c r="M11" i="3" s="1"/>
  <c r="G10" i="3"/>
  <c r="M10" i="3" s="1"/>
  <c r="G9" i="3"/>
  <c r="M9" i="3" s="1"/>
  <c r="J31" i="3" l="1"/>
  <c r="M25" i="3"/>
  <c r="M26" i="3"/>
  <c r="J12" i="4"/>
  <c r="J18" i="4"/>
  <c r="M30" i="3"/>
  <c r="J14" i="4"/>
  <c r="J15" i="4"/>
  <c r="M29" i="3"/>
  <c r="J25" i="3"/>
  <c r="M36" i="3"/>
  <c r="M15" i="3"/>
  <c r="J16" i="3"/>
  <c r="J19" i="3"/>
  <c r="J36" i="3"/>
  <c r="M37" i="3"/>
  <c r="J14" i="3"/>
  <c r="J11" i="4"/>
  <c r="M16" i="3"/>
  <c r="M17" i="3"/>
  <c r="M31" i="3"/>
  <c r="J13" i="4"/>
  <c r="M32" i="3"/>
  <c r="J20" i="3"/>
  <c r="M21" i="3"/>
  <c r="M35" i="3"/>
  <c r="J22" i="3"/>
  <c r="N55" i="6"/>
  <c r="D55" i="6"/>
  <c r="J27" i="3"/>
  <c r="M24" i="3"/>
  <c r="J19" i="4"/>
  <c r="J26" i="3"/>
  <c r="J42" i="3"/>
  <c r="J11" i="3"/>
  <c r="J39" i="3"/>
  <c r="J8" i="10"/>
  <c r="J64" i="10"/>
  <c r="J65" i="10"/>
  <c r="J66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33" i="9"/>
  <c r="J27" i="9"/>
  <c r="M20" i="9"/>
  <c r="J22" i="9"/>
  <c r="M28" i="9"/>
  <c r="J15" i="9"/>
  <c r="M15" i="9"/>
  <c r="J29" i="9"/>
  <c r="M35" i="9"/>
  <c r="M40" i="9"/>
  <c r="M34" i="9"/>
  <c r="J35" i="9"/>
  <c r="J14" i="9"/>
  <c r="M33" i="9"/>
  <c r="J30" i="9"/>
  <c r="J24" i="9"/>
  <c r="M30" i="9"/>
  <c r="J13" i="9"/>
  <c r="M55" i="6"/>
  <c r="C55" i="6"/>
  <c r="F55" i="6"/>
  <c r="H55" i="6"/>
  <c r="I55" i="6"/>
  <c r="K55" i="6"/>
  <c r="L55" i="6"/>
  <c r="G55" i="6"/>
  <c r="O55" i="6"/>
  <c r="E55" i="6"/>
  <c r="J55" i="6"/>
  <c r="J12" i="3"/>
  <c r="M19" i="3"/>
  <c r="J32" i="3"/>
  <c r="M39" i="3"/>
  <c r="J40" i="3"/>
  <c r="J34" i="3"/>
  <c r="J21" i="3"/>
  <c r="M27" i="3"/>
  <c r="J41" i="3"/>
  <c r="M20" i="3"/>
  <c r="M14" i="3"/>
  <c r="M34" i="3"/>
  <c r="J15" i="3"/>
  <c r="J9" i="3"/>
  <c r="J29" i="3"/>
  <c r="J10" i="3"/>
  <c r="J30" i="3"/>
  <c r="J24" i="3"/>
  <c r="J17" i="3"/>
  <c r="J37" i="3"/>
</calcChain>
</file>

<file path=xl/sharedStrings.xml><?xml version="1.0" encoding="utf-8"?>
<sst xmlns="http://schemas.openxmlformats.org/spreadsheetml/2006/main" count="674" uniqueCount="303">
  <si>
    <t>Major Divisions</t>
  </si>
  <si>
    <t>Percent Change from</t>
  </si>
  <si>
    <t>Index</t>
  </si>
  <si>
    <t>3 months ago</t>
  </si>
  <si>
    <t>1 year ago</t>
  </si>
  <si>
    <t>All Divisions - All items</t>
  </si>
  <si>
    <t>Food &amp; Non Alcoholic Beverages</t>
  </si>
  <si>
    <t>Alcoholic Beverages and Tobacco</t>
  </si>
  <si>
    <t>Clothing and Footwear</t>
  </si>
  <si>
    <t>Housing and Utilities</t>
  </si>
  <si>
    <t>Household Equipment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</si>
  <si>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</si>
  <si>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</si>
  <si>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</si>
  <si>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</si>
  <si>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</si>
  <si>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</si>
  <si>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</si>
  <si>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* Base Period (Sept 2016) = 100.0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</si>
  <si>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</si>
  <si>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</si>
  <si>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</si>
  <si>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</si>
  <si>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</si>
  <si>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</si>
  <si>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</si>
  <si>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</si>
  <si>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</si>
  <si>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</si>
  <si>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Table 1: Quarterly Consumer Price Index and Inflation Rates</t>
  </si>
  <si>
    <t>September 2016 = 100</t>
  </si>
  <si>
    <t xml:space="preserve">                                                                  </t>
  </si>
  <si>
    <t>Year</t>
  </si>
  <si>
    <t>Quarter</t>
  </si>
  <si>
    <t>INDEX</t>
  </si>
  <si>
    <t>Percentage change in CPI:</t>
  </si>
  <si>
    <t>Ending</t>
  </si>
  <si>
    <t xml:space="preserve"> 3 months ago</t>
  </si>
  <si>
    <t xml:space="preserve">    1 year ago</t>
  </si>
  <si>
    <t>March</t>
  </si>
  <si>
    <t xml:space="preserve">June </t>
  </si>
  <si>
    <t xml:space="preserve">September </t>
  </si>
  <si>
    <t xml:space="preserve">December </t>
  </si>
  <si>
    <t>June</t>
  </si>
  <si>
    <t>September</t>
  </si>
  <si>
    <t>December</t>
  </si>
  <si>
    <t>+</t>
  </si>
  <si>
    <t>* The CPI series from 2013 to June 2016 were re-based to September 2016.</t>
  </si>
  <si>
    <r>
      <rPr>
        <vertAlign val="superscript"/>
        <sz val="12"/>
        <rFont val="Calibri"/>
        <family val="2"/>
        <scheme val="minor"/>
      </rPr>
      <t>+</t>
    </r>
    <r>
      <rPr>
        <sz val="12"/>
        <rFont val="Calibri"/>
        <family val="2"/>
        <scheme val="minor"/>
      </rPr>
      <t xml:space="preserve"> Revised</t>
    </r>
  </si>
  <si>
    <t>Table 2: Annual Averages 2000 to 2022</t>
  </si>
  <si>
    <t>(September 2016 = 100)</t>
  </si>
  <si>
    <t>YEAR</t>
  </si>
  <si>
    <t>Percentage change</t>
  </si>
  <si>
    <t>from a year ago</t>
  </si>
  <si>
    <t xml:space="preserve">    </t>
  </si>
  <si>
    <t>Major Groups</t>
  </si>
  <si>
    <t>Percentage Change</t>
  </si>
  <si>
    <t>Weight</t>
  </si>
  <si>
    <t>Sept 23</t>
  </si>
  <si>
    <t>Overall</t>
  </si>
  <si>
    <t>Food and non-alcoholic beverages</t>
  </si>
  <si>
    <t xml:space="preserve">Bread and Cereals </t>
  </si>
  <si>
    <t xml:space="preserve">Meat &amp; Meat Products </t>
  </si>
  <si>
    <t>Fish and Seafood</t>
  </si>
  <si>
    <t xml:space="preserve">Milk, Cheese and Eggs </t>
  </si>
  <si>
    <t xml:space="preserve">Oils and Fats </t>
  </si>
  <si>
    <t>Fruits</t>
  </si>
  <si>
    <t xml:space="preserve">Vegetables </t>
  </si>
  <si>
    <t>Sugar, Sugar Confectionary and Snacks</t>
  </si>
  <si>
    <t>Other Food Products (Not Elsewhere Specified)</t>
  </si>
  <si>
    <t xml:space="preserve">Tea, Coffee and Cocoa </t>
  </si>
  <si>
    <t xml:space="preserve">Mineral Waters, Soft Drinks, Fruit and Vegetable Juices </t>
  </si>
  <si>
    <t>Alcoholic beverages and tobacco</t>
  </si>
  <si>
    <t>Spirits and Alcoholic Cordials</t>
  </si>
  <si>
    <t>Wine</t>
  </si>
  <si>
    <t>Beer</t>
  </si>
  <si>
    <t xml:space="preserve">Tobacco </t>
  </si>
  <si>
    <t>Clothing &amp; Footwear</t>
  </si>
  <si>
    <t>Clothing purchased locally</t>
  </si>
  <si>
    <t>Footwear purchased locally</t>
  </si>
  <si>
    <t>Clothing purchased abroad</t>
  </si>
  <si>
    <t>Footwear purchased abroad</t>
  </si>
  <si>
    <t>Housing, water, electricity, gas and other fuels</t>
  </si>
  <si>
    <t xml:space="preserve">Actual Rentals paid by Tenants </t>
  </si>
  <si>
    <t xml:space="preserve">Imputed Rentals for Owner Occupiers </t>
  </si>
  <si>
    <t>Materials for the Maintenance and Repair of the Dwelling</t>
  </si>
  <si>
    <t>Services for the Maintenance and Repair of the Dwelling</t>
  </si>
  <si>
    <t xml:space="preserve">Water Supply </t>
  </si>
  <si>
    <t xml:space="preserve">Electricity </t>
  </si>
  <si>
    <t>Gas (LPG/Propane)</t>
  </si>
  <si>
    <t>Furnishings, household equipment and routine household maintenance</t>
  </si>
  <si>
    <t xml:space="preserve">Furniture and Furnishings </t>
  </si>
  <si>
    <t>Household Textiles</t>
  </si>
  <si>
    <t>Major Household Appliances</t>
  </si>
  <si>
    <t xml:space="preserve">Small Electric Household Appliances </t>
  </si>
  <si>
    <t xml:space="preserve">Repair of Household Appliances </t>
  </si>
  <si>
    <t xml:space="preserve">Glassware, Tableware and Household Utensils </t>
  </si>
  <si>
    <t xml:space="preserve">Small Tools and Miscellaneous Accessories </t>
  </si>
  <si>
    <t xml:space="preserve">Non-Durable Household Goods </t>
  </si>
  <si>
    <t>Employed Staff (Paid Staff Privately Employed)</t>
  </si>
  <si>
    <t xml:space="preserve">Pharmaceutical Products </t>
  </si>
  <si>
    <t xml:space="preserve">Other Medicinal Products </t>
  </si>
  <si>
    <t xml:space="preserve">Therapeutic Appliances and Equipment </t>
  </si>
  <si>
    <t xml:space="preserve">Medical Services </t>
  </si>
  <si>
    <t xml:space="preserve">Dental Services </t>
  </si>
  <si>
    <t xml:space="preserve">Paramedical Services </t>
  </si>
  <si>
    <t>Hospital Services</t>
  </si>
  <si>
    <t>Purchase of Motor Vehicles</t>
  </si>
  <si>
    <t>Spare Parts and Accessories for Personal Transport Equipment</t>
  </si>
  <si>
    <t>Fuels</t>
  </si>
  <si>
    <t>Maintenance and Repair of Personal Transport Equipment</t>
  </si>
  <si>
    <t xml:space="preserve">Other Services In Respect of Personal Transport Equipment </t>
  </si>
  <si>
    <t xml:space="preserve">Passenger Transport by Road </t>
  </si>
  <si>
    <t xml:space="preserve">Passenger Transport by Air </t>
  </si>
  <si>
    <t xml:space="preserve">Other Purchased Transport Services </t>
  </si>
  <si>
    <t>Telephone and Telefax Equipment</t>
  </si>
  <si>
    <t>Telephone and Telefax Services</t>
  </si>
  <si>
    <t>Reception and Recording Equipment</t>
  </si>
  <si>
    <t xml:space="preserve">Information Processing Equipment </t>
  </si>
  <si>
    <t xml:space="preserve">Recording Media (Audio Visual, Media) </t>
  </si>
  <si>
    <t xml:space="preserve">Major Durables for Outdoor Recreation </t>
  </si>
  <si>
    <t xml:space="preserve">Games, Toys and Hobbies </t>
  </si>
  <si>
    <t xml:space="preserve">Equipment for Sport, Camping and Open-Air Recreation </t>
  </si>
  <si>
    <t xml:space="preserve">Gardens, Plants and Flowers </t>
  </si>
  <si>
    <t xml:space="preserve">Pets and Related Products </t>
  </si>
  <si>
    <t>Veterinary and Other Services For Pets</t>
  </si>
  <si>
    <t xml:space="preserve">Recreation and Sporting Serivces </t>
  </si>
  <si>
    <t xml:space="preserve">Cultural Services </t>
  </si>
  <si>
    <t xml:space="preserve">Books </t>
  </si>
  <si>
    <t xml:space="preserve">Newspapers and Periodicals </t>
  </si>
  <si>
    <t>Package Holidays (Abroad)</t>
  </si>
  <si>
    <t>Pre Primary and Primary Education</t>
  </si>
  <si>
    <t>Secondary Education</t>
  </si>
  <si>
    <t>Tertiary Education</t>
  </si>
  <si>
    <t>Education Not Definable by Level</t>
  </si>
  <si>
    <t>11</t>
  </si>
  <si>
    <t xml:space="preserve">Restaurants, Cafes and the Like </t>
  </si>
  <si>
    <t>Canteens at Educational Establishments Or Work</t>
  </si>
  <si>
    <t>Accommodation Services (Local &amp; Abroad)</t>
  </si>
  <si>
    <t>12</t>
  </si>
  <si>
    <t xml:space="preserve">Hairdressing Salons and Personal Grooming Establishments </t>
  </si>
  <si>
    <t>Other Appliances, Articles and Products for Personal Care</t>
  </si>
  <si>
    <t xml:space="preserve">Jewellery and Watches </t>
  </si>
  <si>
    <t xml:space="preserve">Other Personal Effects </t>
  </si>
  <si>
    <t xml:space="preserve">Social Protection </t>
  </si>
  <si>
    <t>Housing Contents Insurance</t>
  </si>
  <si>
    <t>Health Insurance</t>
  </si>
  <si>
    <t>Vehicle Insurance</t>
  </si>
  <si>
    <t xml:space="preserve">Other Financial Services </t>
  </si>
  <si>
    <t>Other Services Not Elsewhere Classified</t>
  </si>
  <si>
    <t xml:space="preserve">Table 4:  CONSUMER PRICE INDEX, AVERAGES BY MAJOR GROUPS </t>
  </si>
  <si>
    <t>PERIOD / DIVISION</t>
  </si>
  <si>
    <t>Food &amp; Non-alcoholic beverages</t>
  </si>
  <si>
    <t>Alcoholic Beverages &amp; Tobacco</t>
  </si>
  <si>
    <t>Recreation &amp; Culture</t>
  </si>
  <si>
    <t>Restaurants &amp; Hotels</t>
  </si>
  <si>
    <t>Miscellaneous Goods &amp; Services</t>
  </si>
  <si>
    <t>ALL ITEMS</t>
  </si>
  <si>
    <t>WEIGHT</t>
  </si>
  <si>
    <t>JUNE</t>
  </si>
  <si>
    <t>DECEMBER</t>
  </si>
  <si>
    <t>SEPTEMBER</t>
  </si>
  <si>
    <t>MARCH</t>
  </si>
  <si>
    <t>% CHANGE OVER PREV YEAR</t>
  </si>
  <si>
    <t>% CHANGE OVER PREV QTR</t>
  </si>
  <si>
    <t>(SEPTEMBER 2016 = 100)</t>
  </si>
  <si>
    <t xml:space="preserve"> Household Furnishings &amp; Equipment </t>
  </si>
  <si>
    <t>ANNUAL AVERAGE 2017</t>
  </si>
  <si>
    <t>ANNUAL AVERAGE 2018</t>
  </si>
  <si>
    <t>ANNUAL AVERAGE 2019</t>
  </si>
  <si>
    <t>ANNUAL AVERAGE 2020</t>
  </si>
  <si>
    <t>ANNUAL AVERAGE 2021</t>
  </si>
  <si>
    <t>ANNUAL AVERAGE 2022</t>
  </si>
  <si>
    <t xml:space="preserve">Table 6: Annual Core Consumer Price Index </t>
  </si>
  <si>
    <t>and Inflation Rates*</t>
  </si>
  <si>
    <t>Period</t>
  </si>
  <si>
    <t>Percentage change 1 year ago</t>
  </si>
  <si>
    <t>*CPI Inflation excluding food, gas piped, and electricity, fuel oil and other household fuels, and motor fuels.</t>
  </si>
  <si>
    <t>Table 7: Quarterly Core Consumer Price Index and Inflation Rates</t>
  </si>
  <si>
    <t>Clothing</t>
  </si>
  <si>
    <t xml:space="preserve">Footwear </t>
  </si>
  <si>
    <t>TABLE 5: Average Prices of Selected Items</t>
  </si>
  <si>
    <t>Item</t>
  </si>
  <si>
    <t>Quantity</t>
  </si>
  <si>
    <t>Sliced Brown Bread - Whole Wheat</t>
  </si>
  <si>
    <t>20 oz</t>
  </si>
  <si>
    <t>Corn Flakes (Original)</t>
  </si>
  <si>
    <t>24 oz</t>
  </si>
  <si>
    <t>Enriched Parboiled Long Grain Rice</t>
  </si>
  <si>
    <t>5 lb</t>
  </si>
  <si>
    <t>All Purpose Flour</t>
  </si>
  <si>
    <t>Stew Beef</t>
  </si>
  <si>
    <t>per lb</t>
  </si>
  <si>
    <t>Corned Beef - Canned</t>
  </si>
  <si>
    <t>12 oz</t>
  </si>
  <si>
    <t>Salmon Steaks</t>
  </si>
  <si>
    <t>Tuna Fish - Canned</t>
  </si>
  <si>
    <t>5oz</t>
  </si>
  <si>
    <t>Condensed milk</t>
  </si>
  <si>
    <t>395g</t>
  </si>
  <si>
    <t>White Eggs - Grade A</t>
  </si>
  <si>
    <t>1 dz</t>
  </si>
  <si>
    <t>Butter - Salted</t>
  </si>
  <si>
    <t>227g</t>
  </si>
  <si>
    <t>Vegetable oil</t>
  </si>
  <si>
    <t>48 OZ</t>
  </si>
  <si>
    <t>Ripe Bananas (Not organic)</t>
  </si>
  <si>
    <t>Red Delicious Apples</t>
  </si>
  <si>
    <t>Plantain - Ripe</t>
  </si>
  <si>
    <t>Grapes - Red seedless</t>
  </si>
  <si>
    <t>Tomatoes - Slicing</t>
  </si>
  <si>
    <t>Lettuce, Iceberg</t>
  </si>
  <si>
    <t>Each</t>
  </si>
  <si>
    <t>Sweet Potato</t>
  </si>
  <si>
    <t>Irish potatoes - Idaho</t>
  </si>
  <si>
    <t>5 lb bag</t>
  </si>
  <si>
    <t>Cane Sugar</t>
  </si>
  <si>
    <t>4 lbs</t>
  </si>
  <si>
    <t>Salt  - Iodized</t>
  </si>
  <si>
    <t>26 oz</t>
  </si>
  <si>
    <t>Tea - 100% Natural</t>
  </si>
  <si>
    <t>100 bags</t>
  </si>
  <si>
    <t>Instant coffee - Classic</t>
  </si>
  <si>
    <t>7 oz</t>
  </si>
  <si>
    <t>Sodas and carbonated drinks - Bottle</t>
  </si>
  <si>
    <t>Beer - Local</t>
  </si>
  <si>
    <t>24-case</t>
  </si>
  <si>
    <t>Cigarettes - Regular</t>
  </si>
  <si>
    <t>10 ct</t>
  </si>
  <si>
    <t>Men's Long Jeans Pants</t>
  </si>
  <si>
    <t>Average</t>
  </si>
  <si>
    <t>Men's Short Pants - Casual</t>
  </si>
  <si>
    <t>Boys' Undewear/Underpants - 3 pk</t>
  </si>
  <si>
    <t>Women's Dresses - Casual</t>
  </si>
  <si>
    <t>Girls' Shirts/Blouses - Casual</t>
  </si>
  <si>
    <t>Girls' Dress - Casual</t>
  </si>
  <si>
    <t>Infant Boy Short Pants - Casual</t>
  </si>
  <si>
    <t>Men's Shoe - Casual - Man Made</t>
  </si>
  <si>
    <t>Women's Shoes - Dress - Man Made</t>
  </si>
  <si>
    <t>Women's Shoes - Casual - Man Made</t>
  </si>
  <si>
    <t>Infants' and Children's Shoes - Man Made</t>
  </si>
  <si>
    <t>Studio</t>
  </si>
  <si>
    <t>George Town</t>
  </si>
  <si>
    <t>Apartment - 1 Bedroom</t>
  </si>
  <si>
    <t>Apartment - 2 Bedroom</t>
  </si>
  <si>
    <t>Apartment - 3 Bedroom</t>
  </si>
  <si>
    <t>West Bay</t>
  </si>
  <si>
    <t>Bodden Town</t>
  </si>
  <si>
    <t>Living Room Suite</t>
  </si>
  <si>
    <t>2pc</t>
  </si>
  <si>
    <t>Queen Bed with Mattress</t>
  </si>
  <si>
    <t/>
  </si>
  <si>
    <t>Cribs</t>
  </si>
  <si>
    <t>Plastic Tableware - Cutlery</t>
  </si>
  <si>
    <t>48 pc</t>
  </si>
  <si>
    <t>Dish Washing Liquid/Powder</t>
  </si>
  <si>
    <t>14 fl oz</t>
  </si>
  <si>
    <t>Laundry/Detergents - Liquid</t>
  </si>
  <si>
    <t>50 fl oz</t>
  </si>
  <si>
    <t>Bleaches - Concentrated</t>
  </si>
  <si>
    <t>121 oz</t>
  </si>
  <si>
    <t>Window Cleaner</t>
  </si>
  <si>
    <t>23 fl oz</t>
  </si>
  <si>
    <t>Paper Napkins - 1ply</t>
  </si>
  <si>
    <t>200 ct</t>
  </si>
  <si>
    <t>Paper Napkins - 2ply</t>
  </si>
  <si>
    <t>100 ct</t>
  </si>
  <si>
    <t>Drugs for Hypertension - Amlodipine 5 mg</t>
  </si>
  <si>
    <t>30 Tablets</t>
  </si>
  <si>
    <t>Drugs for Diabetes - Metformin 500 mg</t>
  </si>
  <si>
    <t>Tonic, Vitamins and Minerals - Men's</t>
  </si>
  <si>
    <t>60 Tablets</t>
  </si>
  <si>
    <t>Cough, Colds and Flu Preparations - Nasonex</t>
  </si>
  <si>
    <t>1 Bottle/50 mcg</t>
  </si>
  <si>
    <t>Drugs for Stomach Problems - Lansoprazole 30 mg</t>
  </si>
  <si>
    <t>Petrol - Regular</t>
  </si>
  <si>
    <t>per gal</t>
  </si>
  <si>
    <t>Petrol - Premium</t>
  </si>
  <si>
    <t>Diesel - Diesel</t>
  </si>
  <si>
    <t>Deodorant</t>
  </si>
  <si>
    <t>2.6 oz</t>
  </si>
  <si>
    <t>Comprehensive Vehicle Insurance</t>
  </si>
  <si>
    <t>Annual</t>
  </si>
  <si>
    <t>Year on Year Inflation Rates</t>
  </si>
  <si>
    <t>Percentage (%)</t>
  </si>
  <si>
    <t>Mar</t>
  </si>
  <si>
    <t>Jun</t>
  </si>
  <si>
    <t>Sept</t>
  </si>
  <si>
    <t>Dec</t>
  </si>
  <si>
    <t>Summary Table: Average % Change, 2018 - 2023</t>
  </si>
  <si>
    <t>Division</t>
  </si>
  <si>
    <t>Annual Average % Change</t>
  </si>
  <si>
    <t xml:space="preserve">All Items </t>
  </si>
  <si>
    <t xml:space="preserve">Household Furnishings and Equipment </t>
  </si>
  <si>
    <t>% change relative to the average index of the previous year</t>
  </si>
  <si>
    <t>R - Revised</t>
  </si>
  <si>
    <t>Summary Table: CPI Increases for Quarter Ending December 2023</t>
  </si>
  <si>
    <t>Dec 22</t>
  </si>
  <si>
    <t>Dec 23</t>
  </si>
  <si>
    <t>TABLE 3: CONSUMER PRICE INDICES AND INFLATION BY DIVISIONS AND GROUPS - FOURTH QUARTER 2023</t>
  </si>
  <si>
    <t>ANNUAL AVERAGE 2023</t>
  </si>
  <si>
    <t>Quarter Ending December 2023</t>
  </si>
  <si>
    <t>TABLE 8: CORE CONSUMER PRICE INDICES AND INFLATION BY DIVISIONS AND GROUPS - FOURTH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</si>
</sst>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71" formatCode="_-[$€-2]* #,##0.00_-;\-[$€-2]* #,##0.00_-;_-[$€-2]* &quot;-&quot;??_-"/>
    <numFmt numFmtId="173" formatCode="0.0_);\(0.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2"/>
      <name val="Calibri"/>
      <family val="2"/>
    </font>
    <font>
      <sz val="11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sz val="9"/>
      <name val="Book Antiqua"/>
      <family val="1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52">
    <xf numFmtId="0" fontId="0" fillId="0" borderId="0" xfId="0"/>
    <xf numFmtId="0" fontId="3" fillId="2" borderId="0" xfId="2" applyFill="1"/>
    <xf numFmtId="0" fontId="6" fillId="2" borderId="0" xfId="2" applyFont="1" applyFill="1"/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16" fontId="5" fillId="2" borderId="1" xfId="2" quotePrefix="1" applyNumberFormat="1" applyFont="1" applyFill="1" applyBorder="1" applyAlignment="1">
      <alignment horizontal="center" vertical="center" wrapText="1"/>
    </xf>
    <xf numFmtId="0" fontId="5" fillId="2" borderId="0" xfId="2" applyFont="1" applyFill="1"/>
    <xf numFmtId="166" fontId="5" fillId="2" borderId="0" xfId="2" applyNumberFormat="1" applyFont="1" applyFill="1"/>
    <xf numFmtId="167" fontId="5" fillId="2" borderId="0" xfId="3" applyNumberFormat="1" applyFont="1" applyFill="1"/>
    <xf numFmtId="167" fontId="6" fillId="2" borderId="0" xfId="3" applyNumberFormat="1" applyFont="1" applyFill="1"/>
    <xf numFmtId="0" fontId="6" fillId="2" borderId="1" xfId="2" applyFont="1" applyFill="1" applyBorder="1"/>
    <xf numFmtId="166" fontId="5" fillId="2" borderId="1" xfId="2" applyNumberFormat="1" applyFont="1" applyFill="1" applyBorder="1"/>
    <xf numFmtId="167" fontId="6" fillId="2" borderId="1" xfId="3" applyNumberFormat="1" applyFont="1" applyFill="1" applyBorder="1"/>
    <xf numFmtId="165" fontId="8" fillId="2" borderId="0" xfId="3" applyNumberFormat="1" applyFont="1" applyFill="1" applyBorder="1" applyAlignment="1"/>
    <xf numFmtId="0" fontId="10" fillId="2" borderId="0" xfId="2" applyFont="1" applyFill="1"/>
    <xf numFmtId="0" fontId="8" fillId="2" borderId="0" xfId="2" applyFont="1" applyFill="1"/>
    <xf numFmtId="0" fontId="8" fillId="2" borderId="0" xfId="2" quotePrefix="1" applyFont="1" applyFill="1" applyAlignment="1">
      <alignment horizontal="center"/>
    </xf>
    <xf numFmtId="0" fontId="11" fillId="2" borderId="0" xfId="4" applyFont="1" applyFill="1"/>
    <xf numFmtId="0" fontId="11" fillId="0" borderId="0" xfId="4" applyFont="1"/>
    <xf numFmtId="0" fontId="12" fillId="2" borderId="0" xfId="4" applyFont="1" applyFill="1"/>
    <xf numFmtId="0" fontId="12" fillId="2" borderId="3" xfId="4" applyFont="1" applyFill="1" applyBorder="1" applyAlignment="1">
      <alignment horizontal="center"/>
    </xf>
    <xf numFmtId="0" fontId="12" fillId="2" borderId="3" xfId="4" applyFont="1" applyFill="1" applyBorder="1"/>
    <xf numFmtId="0" fontId="12" fillId="2" borderId="3" xfId="4" applyFont="1" applyFill="1" applyBorder="1" applyAlignment="1">
      <alignment horizontal="right"/>
    </xf>
    <xf numFmtId="0" fontId="11" fillId="2" borderId="1" xfId="4" applyFont="1" applyFill="1" applyBorder="1"/>
    <xf numFmtId="0" fontId="12" fillId="2" borderId="1" xfId="4" applyFont="1" applyFill="1" applyBorder="1"/>
    <xf numFmtId="0" fontId="12" fillId="2" borderId="1" xfId="4" applyFont="1" applyFill="1" applyBorder="1" applyAlignment="1">
      <alignment horizontal="center"/>
    </xf>
    <xf numFmtId="0" fontId="12" fillId="2" borderId="5" xfId="4" applyFont="1" applyFill="1" applyBorder="1"/>
    <xf numFmtId="0" fontId="12" fillId="2" borderId="1" xfId="4" applyFont="1" applyFill="1" applyBorder="1" applyAlignment="1">
      <alignment horizontal="left"/>
    </xf>
    <xf numFmtId="0" fontId="11" fillId="2" borderId="0" xfId="4" applyFont="1" applyFill="1" applyBorder="1"/>
    <xf numFmtId="0" fontId="12" fillId="2" borderId="0" xfId="4" applyFont="1" applyFill="1" applyBorder="1"/>
    <xf numFmtId="0" fontId="12" fillId="2" borderId="0" xfId="4" applyFont="1" applyFill="1" applyBorder="1" applyAlignment="1">
      <alignment horizontal="center"/>
    </xf>
    <xf numFmtId="0" fontId="11" fillId="2" borderId="0" xfId="4" applyFont="1" applyFill="1" applyBorder="1" applyAlignment="1">
      <alignment horizontal="center"/>
    </xf>
    <xf numFmtId="0" fontId="11" fillId="2" borderId="0" xfId="4" applyFont="1" applyFill="1" applyBorder="1" applyAlignment="1">
      <alignment horizontal="left"/>
    </xf>
    <xf numFmtId="166" fontId="11" fillId="2" borderId="0" xfId="4" applyNumberFormat="1" applyFont="1" applyFill="1" applyBorder="1"/>
    <xf numFmtId="166" fontId="11" fillId="2" borderId="0" xfId="4" applyNumberFormat="1" applyFont="1" applyFill="1"/>
    <xf numFmtId="166" fontId="11" fillId="2" borderId="0" xfId="4" applyNumberFormat="1" applyFont="1" applyFill="1" applyBorder="1" applyAlignment="1">
      <alignment horizontal="right"/>
    </xf>
    <xf numFmtId="0" fontId="13" fillId="2" borderId="0" xfId="4" applyFont="1" applyFill="1"/>
    <xf numFmtId="0" fontId="14" fillId="2" borderId="0" xfId="4" applyFont="1" applyFill="1" applyAlignment="1">
      <alignment horizontal="left" vertical="top"/>
    </xf>
    <xf numFmtId="0" fontId="11" fillId="2" borderId="0" xfId="4" applyFont="1" applyFill="1" applyAlignment="1">
      <alignment horizontal="right"/>
    </xf>
    <xf numFmtId="166" fontId="11" fillId="2" borderId="0" xfId="4" applyNumberFormat="1" applyFont="1" applyFill="1" applyAlignment="1">
      <alignment horizontal="right"/>
    </xf>
    <xf numFmtId="166" fontId="12" fillId="2" borderId="0" xfId="4" applyNumberFormat="1" applyFont="1" applyFill="1" applyBorder="1"/>
    <xf numFmtId="166" fontId="12" fillId="2" borderId="0" xfId="4" applyNumberFormat="1" applyFont="1" applyFill="1" applyBorder="1" applyAlignment="1">
      <alignment horizontal="right"/>
    </xf>
    <xf numFmtId="0" fontId="12" fillId="2" borderId="0" xfId="4" applyFont="1" applyFill="1" applyBorder="1" applyAlignment="1">
      <alignment horizontal="left"/>
    </xf>
    <xf numFmtId="0" fontId="12" fillId="0" borderId="0" xfId="4" applyFont="1"/>
    <xf numFmtId="0" fontId="13" fillId="2" borderId="0" xfId="4" applyFont="1" applyFill="1" applyBorder="1"/>
    <xf numFmtId="0" fontId="11" fillId="2" borderId="0" xfId="4" quotePrefix="1" applyFont="1" applyFill="1"/>
    <xf numFmtId="3" fontId="11" fillId="0" borderId="0" xfId="4" applyNumberFormat="1" applyFont="1"/>
    <xf numFmtId="166" fontId="11" fillId="0" borderId="0" xfId="4" applyNumberFormat="1" applyFont="1"/>
    <xf numFmtId="0" fontId="0" fillId="2" borderId="0" xfId="0" applyFill="1"/>
    <xf numFmtId="0" fontId="2" fillId="2" borderId="3" xfId="0" applyFont="1" applyFill="1" applyBorder="1"/>
    <xf numFmtId="0" fontId="2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165" fontId="2" fillId="2" borderId="0" xfId="1" quotePrefix="1" applyNumberFormat="1" applyFont="1" applyFill="1" applyBorder="1" applyAlignment="1">
      <alignment horizontal="right"/>
    </xf>
    <xf numFmtId="167" fontId="2" fillId="2" borderId="0" xfId="1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quotePrefix="1" applyFill="1" applyBorder="1" applyAlignment="1">
      <alignment horizontal="center"/>
    </xf>
    <xf numFmtId="167" fontId="1" fillId="2" borderId="0" xfId="1" quotePrefix="1" applyNumberFormat="1" applyFont="1" applyFill="1" applyBorder="1" applyAlignment="1">
      <alignment horizontal="right"/>
    </xf>
    <xf numFmtId="167" fontId="0" fillId="2" borderId="0" xfId="1" quotePrefix="1" applyNumberFormat="1" applyFont="1" applyFill="1" applyBorder="1" applyAlignment="1">
      <alignment horizontal="right"/>
    </xf>
    <xf numFmtId="0" fontId="2" fillId="2" borderId="0" xfId="0" quotePrefix="1" applyFont="1" applyFill="1" applyBorder="1"/>
    <xf numFmtId="0" fontId="2" fillId="2" borderId="0" xfId="0" applyFont="1" applyFill="1" applyBorder="1"/>
    <xf numFmtId="165" fontId="2" fillId="2" borderId="0" xfId="1" applyNumberFormat="1" applyFont="1" applyFill="1" applyBorder="1"/>
    <xf numFmtId="165" fontId="0" fillId="2" borderId="0" xfId="1" applyNumberFormat="1" applyFont="1" applyFill="1" applyBorder="1"/>
    <xf numFmtId="167" fontId="0" fillId="2" borderId="0" xfId="0" applyNumberFormat="1" applyFill="1"/>
    <xf numFmtId="165" fontId="0" fillId="2" borderId="0" xfId="1" applyNumberFormat="1" applyFont="1" applyFill="1"/>
    <xf numFmtId="0" fontId="0" fillId="2" borderId="10" xfId="0" applyFill="1" applyBorder="1"/>
    <xf numFmtId="165" fontId="0" fillId="2" borderId="10" xfId="1" applyNumberFormat="1" applyFont="1" applyFill="1" applyBorder="1"/>
    <xf numFmtId="167" fontId="1" fillId="2" borderId="10" xfId="1" quotePrefix="1" applyNumberFormat="1" applyFont="1" applyFill="1" applyBorder="1" applyAlignment="1">
      <alignment horizontal="right"/>
    </xf>
    <xf numFmtId="167" fontId="0" fillId="2" borderId="10" xfId="1" quotePrefix="1" applyNumberFormat="1" applyFont="1" applyFill="1" applyBorder="1" applyAlignment="1">
      <alignment horizontal="right"/>
    </xf>
    <xf numFmtId="167" fontId="0" fillId="2" borderId="0" xfId="1" applyNumberFormat="1" applyFont="1" applyFill="1" applyBorder="1"/>
    <xf numFmtId="0" fontId="0" fillId="2" borderId="10" xfId="0" applyFont="1" applyFill="1" applyBorder="1"/>
    <xf numFmtId="0" fontId="0" fillId="2" borderId="0" xfId="0" applyFont="1" applyFill="1"/>
    <xf numFmtId="164" fontId="0" fillId="2" borderId="0" xfId="0" applyNumberFormat="1" applyFill="1"/>
    <xf numFmtId="43" fontId="0" fillId="2" borderId="0" xfId="1" applyFont="1" applyFill="1"/>
    <xf numFmtId="0" fontId="17" fillId="2" borderId="0" xfId="5" applyFont="1" applyFill="1" applyBorder="1"/>
    <xf numFmtId="0" fontId="16" fillId="2" borderId="0" xfId="5" applyFont="1" applyFill="1" applyBorder="1" applyAlignment="1">
      <alignment horizontal="center"/>
    </xf>
    <xf numFmtId="0" fontId="16" fillId="2" borderId="16" xfId="5" quotePrefix="1" applyFont="1" applyFill="1" applyBorder="1" applyAlignment="1">
      <alignment horizontal="center" wrapText="1"/>
    </xf>
    <xf numFmtId="0" fontId="16" fillId="2" borderId="16" xfId="5" applyFont="1" applyFill="1" applyBorder="1" applyAlignment="1">
      <alignment horizontal="center" wrapText="1"/>
    </xf>
    <xf numFmtId="0" fontId="17" fillId="2" borderId="16" xfId="5" applyFont="1" applyFill="1" applyBorder="1" applyAlignment="1">
      <alignment horizontal="center"/>
    </xf>
    <xf numFmtId="0" fontId="16" fillId="2" borderId="16" xfId="5" applyFont="1" applyFill="1" applyBorder="1" applyAlignment="1">
      <alignment horizontal="center"/>
    </xf>
    <xf numFmtId="166" fontId="16" fillId="2" borderId="16" xfId="5" applyNumberFormat="1" applyFont="1" applyFill="1" applyBorder="1" applyAlignment="1">
      <alignment horizontal="center"/>
    </xf>
    <xf numFmtId="1" fontId="16" fillId="2" borderId="16" xfId="5" applyNumberFormat="1" applyFont="1" applyFill="1" applyBorder="1" applyAlignment="1">
      <alignment horizontal="center"/>
    </xf>
    <xf numFmtId="0" fontId="17" fillId="2" borderId="16" xfId="5" quotePrefix="1" applyFont="1" applyFill="1" applyBorder="1" applyAlignment="1">
      <alignment horizontal="center"/>
    </xf>
    <xf numFmtId="166" fontId="17" fillId="2" borderId="16" xfId="5" applyNumberFormat="1" applyFont="1" applyFill="1" applyBorder="1" applyAlignment="1">
      <alignment horizontal="center"/>
    </xf>
    <xf numFmtId="0" fontId="16" fillId="2" borderId="16" xfId="5" quotePrefix="1" applyFont="1" applyFill="1" applyBorder="1" applyAlignment="1">
      <alignment horizontal="center"/>
    </xf>
    <xf numFmtId="0" fontId="7" fillId="2" borderId="16" xfId="5" applyFont="1" applyFill="1" applyBorder="1" applyAlignment="1">
      <alignment horizontal="center"/>
    </xf>
    <xf numFmtId="0" fontId="7" fillId="2" borderId="16" xfId="5" applyFont="1" applyFill="1" applyBorder="1" applyAlignment="1">
      <alignment horizontal="center" wrapText="1"/>
    </xf>
    <xf numFmtId="166" fontId="17" fillId="2" borderId="16" xfId="6" applyNumberFormat="1" applyFont="1" applyFill="1" applyBorder="1" applyAlignment="1">
      <alignment horizontal="center"/>
    </xf>
    <xf numFmtId="0" fontId="7" fillId="2" borderId="0" xfId="5" applyFont="1" applyFill="1" applyBorder="1" applyAlignment="1">
      <alignment horizontal="center" wrapText="1"/>
    </xf>
    <xf numFmtId="166" fontId="16" fillId="2" borderId="0" xfId="5" applyNumberFormat="1" applyFont="1" applyFill="1" applyBorder="1" applyAlignment="1">
      <alignment horizontal="center"/>
    </xf>
    <xf numFmtId="0" fontId="9" fillId="2" borderId="0" xfId="4" applyFont="1" applyFill="1"/>
    <xf numFmtId="0" fontId="7" fillId="2" borderId="0" xfId="4" applyFont="1" applyFill="1"/>
    <xf numFmtId="0" fontId="7" fillId="2" borderId="7" xfId="4" applyFont="1" applyFill="1" applyBorder="1"/>
    <xf numFmtId="0" fontId="7" fillId="2" borderId="1" xfId="4" applyFont="1" applyFill="1" applyBorder="1"/>
    <xf numFmtId="0" fontId="9" fillId="2" borderId="12" xfId="4" applyFont="1" applyFill="1" applyBorder="1"/>
    <xf numFmtId="0" fontId="9" fillId="2" borderId="0" xfId="4" applyFont="1" applyFill="1" applyBorder="1"/>
    <xf numFmtId="0" fontId="9" fillId="2" borderId="13" xfId="4" applyFont="1" applyFill="1" applyBorder="1"/>
    <xf numFmtId="17" fontId="9" fillId="2" borderId="12" xfId="4" applyNumberFormat="1" applyFont="1" applyFill="1" applyBorder="1" applyAlignment="1">
      <alignment horizontal="center"/>
    </xf>
    <xf numFmtId="0" fontId="7" fillId="2" borderId="0" xfId="4" applyFont="1" applyFill="1" applyBorder="1"/>
    <xf numFmtId="166" fontId="9" fillId="2" borderId="0" xfId="4" applyNumberFormat="1" applyFont="1" applyFill="1" applyBorder="1" applyAlignment="1">
      <alignment horizontal="right"/>
    </xf>
    <xf numFmtId="165" fontId="9" fillId="2" borderId="13" xfId="3" applyNumberFormat="1" applyFont="1" applyFill="1" applyBorder="1" applyAlignment="1">
      <alignment horizontal="center"/>
    </xf>
    <xf numFmtId="0" fontId="9" fillId="2" borderId="14" xfId="4" applyFont="1" applyFill="1" applyBorder="1"/>
    <xf numFmtId="0" fontId="9" fillId="2" borderId="1" xfId="4" applyFont="1" applyFill="1" applyBorder="1"/>
    <xf numFmtId="0" fontId="9" fillId="2" borderId="15" xfId="4" applyFont="1" applyFill="1" applyBorder="1"/>
    <xf numFmtId="166" fontId="9" fillId="2" borderId="0" xfId="4" applyNumberFormat="1" applyFont="1" applyFill="1"/>
    <xf numFmtId="3" fontId="9" fillId="2" borderId="0" xfId="4" applyNumberFormat="1" applyFont="1" applyFill="1"/>
    <xf numFmtId="43" fontId="11" fillId="2" borderId="0" xfId="1" applyFont="1" applyFill="1" applyBorder="1"/>
    <xf numFmtId="3" fontId="11" fillId="2" borderId="0" xfId="4" applyNumberFormat="1" applyFont="1" applyFill="1"/>
    <xf numFmtId="0" fontId="2" fillId="2" borderId="3" xfId="0" applyFont="1" applyFill="1" applyBorder="1" applyAlignment="1">
      <alignment horizontal="center"/>
    </xf>
    <xf numFmtId="16" fontId="2" fillId="2" borderId="4" xfId="0" quotePrefix="1" applyNumberFormat="1" applyFont="1" applyFill="1" applyBorder="1" applyAlignment="1">
      <alignment horizontal="center"/>
    </xf>
    <xf numFmtId="165" fontId="2" fillId="2" borderId="0" xfId="1" quotePrefix="1" applyNumberFormat="1" applyFont="1" applyFill="1" applyBorder="1" applyAlignment="1">
      <alignment horizontal="center"/>
    </xf>
    <xf numFmtId="0" fontId="2" fillId="3" borderId="0" xfId="0" applyFont="1" applyFill="1" applyBorder="1"/>
    <xf numFmtId="165" fontId="0" fillId="3" borderId="0" xfId="1" applyNumberFormat="1" applyFont="1" applyFill="1" applyBorder="1"/>
    <xf numFmtId="0" fontId="0" fillId="3" borderId="0" xfId="0" applyFill="1" applyBorder="1"/>
    <xf numFmtId="165" fontId="0" fillId="2" borderId="0" xfId="0" applyNumberFormat="1" applyFill="1"/>
    <xf numFmtId="165" fontId="7" fillId="2" borderId="0" xfId="1" applyNumberFormat="1" applyFont="1" applyFill="1" applyBorder="1" applyAlignment="1">
      <alignment horizontal="left"/>
    </xf>
    <xf numFmtId="165" fontId="7" fillId="2" borderId="0" xfId="1" applyNumberFormat="1" applyFont="1" applyFill="1" applyBorder="1" applyAlignment="1"/>
    <xf numFmtId="165" fontId="7" fillId="2" borderId="0" xfId="1" applyNumberFormat="1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left"/>
    </xf>
    <xf numFmtId="0" fontId="21" fillId="2" borderId="0" xfId="0" applyFont="1" applyFill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10" xfId="0" applyFont="1" applyFill="1" applyBorder="1"/>
    <xf numFmtId="43" fontId="19" fillId="2" borderId="10" xfId="1" applyFont="1" applyFill="1" applyBorder="1"/>
    <xf numFmtId="165" fontId="19" fillId="2" borderId="0" xfId="0" applyNumberFormat="1" applyFont="1" applyFill="1" applyBorder="1"/>
    <xf numFmtId="165" fontId="20" fillId="2" borderId="4" xfId="0" quotePrefix="1" applyNumberFormat="1" applyFont="1" applyFill="1" applyBorder="1" applyAlignment="1">
      <alignment horizontal="left"/>
    </xf>
    <xf numFmtId="165" fontId="20" fillId="2" borderId="4" xfId="0" quotePrefix="1" applyNumberFormat="1" applyFont="1" applyFill="1" applyBorder="1" applyAlignment="1">
      <alignment horizontal="center"/>
    </xf>
    <xf numFmtId="165" fontId="16" fillId="2" borderId="0" xfId="1" applyNumberFormat="1" applyFont="1" applyFill="1" applyBorder="1" applyAlignment="1">
      <alignment horizontal="center"/>
    </xf>
    <xf numFmtId="165" fontId="20" fillId="2" borderId="0" xfId="0" applyNumberFormat="1" applyFont="1" applyFill="1" applyBorder="1" applyAlignment="1">
      <alignment horizontal="center"/>
    </xf>
    <xf numFmtId="0" fontId="4" fillId="0" borderId="0" xfId="4"/>
    <xf numFmtId="0" fontId="18" fillId="0" borderId="0" xfId="4" applyFont="1"/>
    <xf numFmtId="0" fontId="4" fillId="0" borderId="18" xfId="4" applyBorder="1" applyAlignment="1">
      <alignment vertical="center"/>
    </xf>
    <xf numFmtId="0" fontId="4" fillId="0" borderId="20" xfId="4" applyBorder="1" applyAlignment="1">
      <alignment vertical="center"/>
    </xf>
    <xf numFmtId="0" fontId="4" fillId="0" borderId="17" xfId="4" applyBorder="1" applyAlignment="1">
      <alignment vertical="center"/>
    </xf>
    <xf numFmtId="0" fontId="15" fillId="2" borderId="0" xfId="4" applyFont="1" applyFill="1" applyAlignment="1">
      <alignment horizontal="center"/>
    </xf>
    <xf numFmtId="0" fontId="4" fillId="0" borderId="16" xfId="4" applyBorder="1" applyAlignment="1">
      <alignment horizontal="center" vertical="center"/>
    </xf>
    <xf numFmtId="0" fontId="4" fillId="0" borderId="18" xfId="4" applyBorder="1" applyAlignment="1">
      <alignment horizontal="center" vertical="center"/>
    </xf>
    <xf numFmtId="0" fontId="4" fillId="0" borderId="20" xfId="4" applyBorder="1" applyAlignment="1">
      <alignment horizontal="center" vertical="center"/>
    </xf>
    <xf numFmtId="0" fontId="4" fillId="0" borderId="17" xfId="4" applyBorder="1" applyAlignment="1">
      <alignment horizontal="center" vertical="center"/>
    </xf>
    <xf numFmtId="0" fontId="4" fillId="0" borderId="21" xfId="4" applyBorder="1" applyAlignment="1">
      <alignment horizontal="center" vertical="center"/>
    </xf>
    <xf numFmtId="0" fontId="4" fillId="0" borderId="22" xfId="4" applyBorder="1" applyAlignment="1">
      <alignment horizontal="center" vertical="center"/>
    </xf>
    <xf numFmtId="0" fontId="4" fillId="0" borderId="19" xfId="4" applyBorder="1" applyAlignment="1">
      <alignment horizontal="center" vertical="center"/>
    </xf>
    <xf numFmtId="165" fontId="5" fillId="2" borderId="1" xfId="3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165" fontId="5" fillId="2" borderId="2" xfId="3" applyNumberFormat="1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5" fillId="2" borderId="0" xfId="4" applyFont="1" applyFill="1" applyAlignment="1">
      <alignment horizontal="center"/>
    </xf>
    <xf numFmtId="165" fontId="16" fillId="2" borderId="0" xfId="3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16" fillId="2" borderId="0" xfId="5" applyFont="1" applyFill="1" applyBorder="1" applyAlignment="1">
      <alignment horizontal="center"/>
    </xf>
    <xf numFmtId="165" fontId="16" fillId="2" borderId="0" xfId="1" applyNumberFormat="1" applyFont="1" applyFill="1" applyBorder="1" applyAlignment="1">
      <alignment horizontal="center"/>
    </xf>
    <xf numFmtId="165" fontId="20" fillId="2" borderId="10" xfId="0" applyNumberFormat="1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18" fillId="2" borderId="7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0" xfId="4" applyFont="1" applyFill="1" applyAlignment="1">
      <alignment horizontal="center" vertical="center" wrapText="1"/>
    </xf>
    <xf numFmtId="0" fontId="7" fillId="2" borderId="0" xfId="4" applyFont="1" applyFill="1" applyAlignment="1">
      <alignment horizontal="center" wrapText="1"/>
    </xf>
    <xf numFmtId="0" fontId="7" fillId="2" borderId="0" xfId="4" applyFont="1" applyFill="1" applyAlignment="1">
      <alignment horizontal="center"/>
    </xf>
    <xf numFmtId="0" fontId="7" fillId="2" borderId="6" xfId="4" applyFont="1" applyFill="1" applyBorder="1" applyAlignment="1">
      <alignment horizontal="center" vertical="center"/>
    </xf>
    <xf numFmtId="0" fontId="7" fillId="2" borderId="14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8" xfId="4" applyFont="1" applyFill="1" applyBorder="1" applyAlignment="1">
      <alignment horizontal="center" vertical="center" wrapText="1"/>
    </xf>
    <xf numFmtId="0" fontId="7" fillId="2" borderId="15" xfId="4" applyFont="1" applyFill="1" applyBorder="1" applyAlignment="1">
      <alignment horizontal="center" vertical="center" wrapText="1"/>
    </xf>
    <xf numFmtId="0" fontId="4" fillId="0" borderId="0" xfId="4" applyBorder="1" applyAlignment="1">
      <alignment horizontal="center" vertical="center"/>
    </xf>
    <xf numFmtId="0" fontId="23" fillId="2" borderId="16" xfId="2" applyFont="1" applyFill="1" applyBorder="1" applyAlignment="1">
      <alignment horizontal="center" wrapText="1"/>
    </xf>
    <xf numFmtId="0" fontId="4" fillId="0" borderId="3" xfId="4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/>
    </xf>
    <xf numFmtId="167" fontId="2" fillId="2" borderId="0" xfId="1" quotePrefix="1" applyNumberFormat="1" applyFont="1" applyFill="1" applyBorder="1" applyAlignment="1">
      <alignment horizontal="right"/>
    </xf>
    <xf numFmtId="167" fontId="1" fillId="2" borderId="0" xfId="1" quotePrefix="1" applyNumberFormat="1" applyFont="1" applyFill="1" applyBorder="1" applyAlignment="1">
      <alignment horizontal="right"/>
    </xf>
    <xf numFmtId="0" fontId="11" fillId="0" borderId="0" xfId="4" applyFont="1"/>
    <xf numFmtId="0" fontId="24" fillId="2" borderId="0" xfId="2" applyFont="1" applyFill="1" applyBorder="1"/>
    <xf numFmtId="0" fontId="23" fillId="2" borderId="0" xfId="2" applyFont="1" applyFill="1" applyBorder="1"/>
    <xf numFmtId="0" fontId="23" fillId="2" borderId="0" xfId="2" applyFont="1" applyFill="1" applyBorder="1" applyAlignment="1">
      <alignment horizontal="center"/>
    </xf>
    <xf numFmtId="0" fontId="24" fillId="2" borderId="16" xfId="2" quotePrefix="1" applyFont="1" applyFill="1" applyBorder="1" applyAlignment="1">
      <alignment horizontal="left" wrapText="1"/>
    </xf>
    <xf numFmtId="0" fontId="24" fillId="2" borderId="16" xfId="2" applyFont="1" applyFill="1" applyBorder="1" applyAlignment="1">
      <alignment horizontal="left" wrapText="1"/>
    </xf>
    <xf numFmtId="0" fontId="25" fillId="2" borderId="0" xfId="2" applyFont="1" applyFill="1" applyBorder="1" applyAlignment="1">
      <alignment horizontal="left" vertical="top"/>
    </xf>
    <xf numFmtId="0" fontId="24" fillId="2" borderId="0" xfId="2" applyFont="1" applyFill="1" applyBorder="1" applyAlignment="1">
      <alignment horizontal="left"/>
    </xf>
    <xf numFmtId="0" fontId="24" fillId="2" borderId="0" xfId="2" applyFont="1" applyFill="1" applyBorder="1" applyAlignment="1">
      <alignment horizontal="center"/>
    </xf>
    <xf numFmtId="0" fontId="4" fillId="0" borderId="0" xfId="4"/>
    <xf numFmtId="0" fontId="4" fillId="0" borderId="16" xfId="4" applyBorder="1"/>
    <xf numFmtId="166" fontId="4" fillId="0" borderId="16" xfId="4" applyNumberFormat="1" applyBorder="1"/>
    <xf numFmtId="2" fontId="4" fillId="0" borderId="16" xfId="4" applyNumberFormat="1" applyBorder="1"/>
    <xf numFmtId="0" fontId="23" fillId="2" borderId="16" xfId="0" applyFont="1" applyFill="1" applyBorder="1" applyAlignment="1">
      <alignment horizontal="center" wrapText="1"/>
    </xf>
    <xf numFmtId="0" fontId="23" fillId="2" borderId="16" xfId="0" applyFont="1" applyFill="1" applyBorder="1"/>
    <xf numFmtId="0" fontId="24" fillId="2" borderId="16" xfId="0" applyFont="1" applyFill="1" applyBorder="1" applyAlignment="1"/>
    <xf numFmtId="0" fontId="17" fillId="2" borderId="0" xfId="5" applyFont="1" applyFill="1" applyBorder="1"/>
    <xf numFmtId="0" fontId="17" fillId="2" borderId="16" xfId="5" applyFont="1" applyFill="1" applyBorder="1" applyAlignment="1">
      <alignment horizontal="center"/>
    </xf>
    <xf numFmtId="0" fontId="16" fillId="2" borderId="16" xfId="5" applyFont="1" applyFill="1" applyBorder="1" applyAlignment="1">
      <alignment horizontal="center"/>
    </xf>
    <xf numFmtId="166" fontId="16" fillId="2" borderId="16" xfId="5" applyNumberFormat="1" applyFont="1" applyFill="1" applyBorder="1" applyAlignment="1">
      <alignment horizontal="center"/>
    </xf>
    <xf numFmtId="166" fontId="17" fillId="2" borderId="16" xfId="5" applyNumberFormat="1" applyFont="1" applyFill="1" applyBorder="1" applyAlignment="1">
      <alignment horizontal="center"/>
    </xf>
    <xf numFmtId="0" fontId="11" fillId="2" borderId="0" xfId="4" applyFont="1" applyFill="1"/>
    <xf numFmtId="0" fontId="11" fillId="2" borderId="0" xfId="4" applyFont="1" applyFill="1" applyBorder="1"/>
    <xf numFmtId="166" fontId="11" fillId="2" borderId="0" xfId="4" applyNumberFormat="1" applyFont="1" applyFill="1" applyBorder="1"/>
    <xf numFmtId="166" fontId="11" fillId="2" borderId="0" xfId="4" applyNumberFormat="1" applyFont="1" applyFill="1" applyBorder="1" applyAlignment="1">
      <alignment horizontal="right"/>
    </xf>
    <xf numFmtId="0" fontId="25" fillId="2" borderId="0" xfId="2" applyFont="1" applyFill="1" applyBorder="1" applyAlignment="1">
      <alignment horizontal="left"/>
    </xf>
    <xf numFmtId="0" fontId="23" fillId="2" borderId="16" xfId="2" quotePrefix="1" applyFont="1" applyFill="1" applyBorder="1" applyAlignment="1">
      <alignment horizontal="left" wrapText="1"/>
    </xf>
    <xf numFmtId="0" fontId="23" fillId="2" borderId="16" xfId="2" applyFont="1" applyFill="1" applyBorder="1" applyAlignment="1">
      <alignment horizontal="center"/>
    </xf>
    <xf numFmtId="0" fontId="23" fillId="2" borderId="16" xfId="2" applyFont="1" applyFill="1" applyBorder="1"/>
    <xf numFmtId="0" fontId="24" fillId="2" borderId="16" xfId="2" applyFont="1" applyFill="1" applyBorder="1"/>
    <xf numFmtId="166" fontId="23" fillId="2" borderId="16" xfId="2" applyNumberFormat="1" applyFont="1" applyFill="1" applyBorder="1"/>
    <xf numFmtId="173" fontId="24" fillId="2" borderId="16" xfId="2" applyNumberFormat="1" applyFont="1" applyFill="1" applyBorder="1"/>
    <xf numFmtId="0" fontId="23" fillId="2" borderId="17" xfId="2" quotePrefix="1" applyFont="1" applyFill="1" applyBorder="1" applyAlignment="1">
      <alignment horizontal="left" wrapText="1"/>
    </xf>
    <xf numFmtId="0" fontId="23" fillId="2" borderId="16" xfId="2" applyFont="1" applyFill="1" applyBorder="1" applyAlignment="1">
      <alignment horizontal="center"/>
    </xf>
    <xf numFmtId="0" fontId="23" fillId="2" borderId="16" xfId="2" quotePrefix="1" applyFont="1" applyFill="1" applyBorder="1" applyAlignment="1">
      <alignment horizontal="left" wrapText="1"/>
    </xf>
    <xf numFmtId="165" fontId="23" fillId="2" borderId="16" xfId="3" applyNumberFormat="1" applyFont="1" applyFill="1" applyBorder="1" applyAlignment="1"/>
    <xf numFmtId="165" fontId="24" fillId="2" borderId="16" xfId="3" applyNumberFormat="1" applyFont="1" applyFill="1" applyBorder="1" applyAlignment="1">
      <alignment horizontal="right" wrapText="1"/>
    </xf>
    <xf numFmtId="165" fontId="24" fillId="2" borderId="0" xfId="3" applyNumberFormat="1" applyFont="1" applyFill="1" applyBorder="1"/>
    <xf numFmtId="0" fontId="16" fillId="2" borderId="0" xfId="5" applyFont="1" applyFill="1" applyBorder="1"/>
    <xf numFmtId="0" fontId="20" fillId="2" borderId="4" xfId="0" quotePrefix="1" applyNumberFormat="1" applyFont="1" applyFill="1" applyBorder="1" applyAlignment="1">
      <alignment horizontal="center"/>
    </xf>
    <xf numFmtId="0" fontId="22" fillId="2" borderId="0" xfId="4" applyFont="1" applyFill="1"/>
    <xf numFmtId="0" fontId="19" fillId="2" borderId="0" xfId="0" applyFont="1" applyFill="1" applyBorder="1"/>
    <xf numFmtId="16" fontId="20" fillId="2" borderId="0" xfId="0" quotePrefix="1" applyNumberFormat="1" applyFont="1" applyFill="1" applyBorder="1" applyAlignment="1">
      <alignment horizontal="center"/>
    </xf>
    <xf numFmtId="43" fontId="19" fillId="2" borderId="0" xfId="1" applyFont="1" applyFill="1" applyBorder="1"/>
    <xf numFmtId="0" fontId="15" fillId="2" borderId="0" xfId="4" applyFont="1" applyFill="1"/>
    <xf numFmtId="0" fontId="15" fillId="2" borderId="6" xfId="4" applyFont="1" applyFill="1" applyBorder="1" applyAlignment="1">
      <alignment horizontal="right"/>
    </xf>
    <xf numFmtId="0" fontId="15" fillId="2" borderId="7" xfId="4" applyFont="1" applyFill="1" applyBorder="1" applyAlignment="1">
      <alignment horizontal="right"/>
    </xf>
    <xf numFmtId="0" fontId="15" fillId="2" borderId="7" xfId="4" applyFont="1" applyFill="1" applyBorder="1"/>
    <xf numFmtId="0" fontId="15" fillId="2" borderId="8" xfId="4" applyFont="1" applyFill="1" applyBorder="1"/>
    <xf numFmtId="0" fontId="15" fillId="2" borderId="9" xfId="4" applyFont="1" applyFill="1" applyBorder="1"/>
    <xf numFmtId="0" fontId="15" fillId="2" borderId="10" xfId="4" applyFont="1" applyFill="1" applyBorder="1"/>
    <xf numFmtId="0" fontId="15" fillId="2" borderId="11" xfId="4" applyFont="1" applyFill="1" applyBorder="1"/>
    <xf numFmtId="0" fontId="15" fillId="2" borderId="12" xfId="4" applyFont="1" applyFill="1" applyBorder="1"/>
    <xf numFmtId="0" fontId="15" fillId="2" borderId="0" xfId="4" applyFont="1" applyFill="1" applyBorder="1"/>
    <xf numFmtId="0" fontId="15" fillId="2" borderId="13" xfId="4" applyFont="1" applyFill="1" applyBorder="1"/>
    <xf numFmtId="166" fontId="22" fillId="2" borderId="0" xfId="4" applyNumberFormat="1" applyFont="1" applyFill="1" applyBorder="1"/>
    <xf numFmtId="0" fontId="22" fillId="2" borderId="12" xfId="4" applyFont="1" applyFill="1" applyBorder="1"/>
    <xf numFmtId="0" fontId="22" fillId="2" borderId="0" xfId="4" applyFont="1" applyFill="1" applyBorder="1"/>
    <xf numFmtId="0" fontId="22" fillId="2" borderId="13" xfId="4" applyFont="1" applyFill="1" applyBorder="1"/>
    <xf numFmtId="0" fontId="26" fillId="2" borderId="0" xfId="4" applyFont="1" applyFill="1" applyBorder="1" applyAlignment="1">
      <alignment horizontal="left" vertical="top"/>
    </xf>
    <xf numFmtId="0" fontId="26" fillId="2" borderId="0" xfId="4" applyFont="1" applyFill="1" applyBorder="1"/>
    <xf numFmtId="0" fontId="22" fillId="2" borderId="12" xfId="4" quotePrefix="1" applyFont="1" applyFill="1" applyBorder="1" applyAlignment="1">
      <alignment horizontal="right"/>
    </xf>
    <xf numFmtId="0" fontId="15" fillId="2" borderId="14" xfId="4" applyFont="1" applyFill="1" applyBorder="1"/>
    <xf numFmtId="0" fontId="15" fillId="2" borderId="1" xfId="4" applyFont="1" applyFill="1" applyBorder="1"/>
    <xf numFmtId="0" fontId="22" fillId="2" borderId="15" xfId="4" applyFont="1" applyFill="1" applyBorder="1"/>
    <xf numFmtId="0" fontId="22" fillId="2" borderId="7" xfId="4" applyFont="1" applyFill="1" applyBorder="1"/>
    <xf numFmtId="166" fontId="15" fillId="2" borderId="0" xfId="4" applyNumberFormat="1" applyFont="1" applyFill="1" applyBorder="1"/>
    <xf numFmtId="166" fontId="22" fillId="2" borderId="0" xfId="4" applyNumberFormat="1" applyFont="1" applyFill="1"/>
    <xf numFmtId="0" fontId="22" fillId="2" borderId="0" xfId="4" applyFont="1" applyFill="1" applyAlignment="1">
      <alignment horizontal="left"/>
    </xf>
    <xf numFmtId="0" fontId="22" fillId="2" borderId="0" xfId="4" applyFont="1" applyFill="1" applyAlignment="1">
      <alignment horizontal="centerContinuous"/>
    </xf>
  </cellXfs>
  <cellStyles count="36">
    <cellStyle name="Comma" xfId="1" builtinId="3"/>
    <cellStyle name="Comma 15" xfId="12" xr:uid="{00000000-0005-0000-0000-000001000000}"/>
    <cellStyle name="Comma 2" xfId="3" xr:uid="{AD826A26-1413-4969-A867-B2B89BF10830}"/>
    <cellStyle name="Comma 2 2" xfId="13" xr:uid="{00000000-0005-0000-0000-000003000000}"/>
    <cellStyle name="Comma 2 3" xfId="7" xr:uid="{00000000-0005-0000-0000-000002000000}"/>
    <cellStyle name="Comma 3" xfId="11" xr:uid="{00000000-0005-0000-0000-000004000000}"/>
    <cellStyle name="Comma 3 2" xfId="14" xr:uid="{00000000-0005-0000-0000-000005000000}"/>
    <cellStyle name="Comma 4" xfId="32" xr:uid="{00000000-0005-0000-0000-000006000000}"/>
    <cellStyle name="Currency 2" xfId="8" xr:uid="{00000000-0005-0000-0000-000007000000}"/>
    <cellStyle name="Currency 2 2" xfId="15" xr:uid="{00000000-0005-0000-0000-000008000000}"/>
    <cellStyle name="Euro" xfId="9" xr:uid="{00000000-0005-0000-0000-000009000000}"/>
    <cellStyle name="Euro 10" xfId="16" xr:uid="{00000000-0005-0000-0000-00000A000000}"/>
    <cellStyle name="Euro 11" xfId="17" xr:uid="{00000000-0005-0000-0000-00000B000000}"/>
    <cellStyle name="Euro 12" xfId="18" xr:uid="{00000000-0005-0000-0000-00000C000000}"/>
    <cellStyle name="Euro 13" xfId="19" xr:uid="{00000000-0005-0000-0000-00000D000000}"/>
    <cellStyle name="Euro 14" xfId="20" xr:uid="{00000000-0005-0000-0000-00000E000000}"/>
    <cellStyle name="Euro 2" xfId="21" xr:uid="{00000000-0005-0000-0000-00000F000000}"/>
    <cellStyle name="Euro 3" xfId="22" xr:uid="{00000000-0005-0000-0000-000010000000}"/>
    <cellStyle name="Euro 4" xfId="23" xr:uid="{00000000-0005-0000-0000-000011000000}"/>
    <cellStyle name="Euro 5" xfId="24" xr:uid="{00000000-0005-0000-0000-000012000000}"/>
    <cellStyle name="Euro 6" xfId="25" xr:uid="{00000000-0005-0000-0000-000013000000}"/>
    <cellStyle name="Euro 7" xfId="26" xr:uid="{00000000-0005-0000-0000-000014000000}"/>
    <cellStyle name="Euro 8" xfId="27" xr:uid="{00000000-0005-0000-0000-000015000000}"/>
    <cellStyle name="Euro 9" xfId="28" xr:uid="{00000000-0005-0000-0000-000016000000}"/>
    <cellStyle name="Normal" xfId="0" builtinId="0"/>
    <cellStyle name="Normal 2" xfId="2" xr:uid="{CDAFAB48-4115-42DA-9BC1-1945BA57CB80}"/>
    <cellStyle name="Normal 2 2" xfId="6" xr:uid="{B40A1366-0F55-4F32-9978-136D8AD2FBC4}"/>
    <cellStyle name="Normal 2 3" xfId="29" xr:uid="{00000000-0005-0000-0000-00001A000000}"/>
    <cellStyle name="Normal 2 4" xfId="33" xr:uid="{00000000-0005-0000-0000-00001B000000}"/>
    <cellStyle name="Normal 3" xfId="10" xr:uid="{00000000-0005-0000-0000-00001C000000}"/>
    <cellStyle name="Normal 4" xfId="5" xr:uid="{F593907E-7CB5-4C94-B423-9A9E8C9707ED}"/>
    <cellStyle name="Normal 4 2" xfId="30" xr:uid="{00000000-0005-0000-0000-00001E000000}"/>
    <cellStyle name="Normal 5" xfId="31" xr:uid="{00000000-0005-0000-0000-00001F000000}"/>
    <cellStyle name="Normal 5 2" xfId="35" xr:uid="{00000000-0005-0000-0000-000020000000}"/>
    <cellStyle name="Normal 5 3" xfId="34" xr:uid="{00000000-0005-0000-0000-000021000000}"/>
    <cellStyle name="Normal_Master June 2009 CPI" xfId="4" xr:uid="{2C98E2D9-E64B-403E-927C-FE6198E1F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 w="1270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K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 1'!$B$38:$C$54</c:f>
              <c:multiLvlStrCache>
                <c:ptCount val="17"/>
                <c:lvl>
                  <c:pt idx="0">
                    <c:v>Dec</c:v>
                  </c:pt>
                  <c:pt idx="1">
                    <c:v>Mar</c:v>
                  </c:pt>
                  <c:pt idx="2">
                    <c:v>Jun</c:v>
                  </c:pt>
                  <c:pt idx="3">
                    <c:v>Sept</c:v>
                  </c:pt>
                  <c:pt idx="4">
                    <c:v>Dec</c:v>
                  </c:pt>
                  <c:pt idx="5">
                    <c:v>Mar</c:v>
                  </c:pt>
                  <c:pt idx="6">
                    <c:v>Jun</c:v>
                  </c:pt>
                  <c:pt idx="7">
                    <c:v>Sept</c:v>
                  </c:pt>
                  <c:pt idx="8">
                    <c:v>Dec</c:v>
                  </c:pt>
                  <c:pt idx="9">
                    <c:v>Mar</c:v>
                  </c:pt>
                  <c:pt idx="10">
                    <c:v>Jun</c:v>
                  </c:pt>
                  <c:pt idx="11">
                    <c:v>Sept</c:v>
                  </c:pt>
                  <c:pt idx="12">
                    <c:v>Dec</c:v>
                  </c:pt>
                  <c:pt idx="13">
                    <c:v>Mar</c:v>
                  </c:pt>
                  <c:pt idx="14">
                    <c:v>Jun</c:v>
                  </c:pt>
                  <c:pt idx="15">
                    <c:v>Sept</c:v>
                  </c:pt>
                  <c:pt idx="16">
                    <c:v>Dec</c:v>
                  </c:pt>
                </c:lvl>
                <c:lvl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'Fig 1'!$D$38:$D$54</c:f>
              <c:numCache>
                <c:formatCode>0.0</c:formatCode>
                <c:ptCount val="17"/>
                <c:pt idx="0">
                  <c:v>8.4</c:v>
                </c:pt>
                <c:pt idx="1">
                  <c:v>3</c:v>
                </c:pt>
                <c:pt idx="2">
                  <c:v>2.1</c:v>
                </c:pt>
                <c:pt idx="3">
                  <c:v>-0.5</c:v>
                </c:pt>
                <c:pt idx="4">
                  <c:v>-0.6</c:v>
                </c:pt>
                <c:pt idx="5">
                  <c:v>-1</c:v>
                </c:pt>
                <c:pt idx="6">
                  <c:v>0.2</c:v>
                </c:pt>
                <c:pt idx="7">
                  <c:v>6.5</c:v>
                </c:pt>
                <c:pt idx="8">
                  <c:v>7.6</c:v>
                </c:pt>
                <c:pt idx="9">
                  <c:v>11.2</c:v>
                </c:pt>
                <c:pt idx="10">
                  <c:v>12.1</c:v>
                </c:pt>
                <c:pt idx="11">
                  <c:v>9.1999999999999993</c:v>
                </c:pt>
                <c:pt idx="12">
                  <c:v>5.9</c:v>
                </c:pt>
                <c:pt idx="13">
                  <c:v>6.6</c:v>
                </c:pt>
                <c:pt idx="14">
                  <c:v>4.0999999999999996</c:v>
                </c:pt>
                <c:pt idx="15">
                  <c:v>1.2</c:v>
                </c:pt>
                <c:pt idx="16" formatCode="General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4-42D4-8E32-EDEE55B90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02210064"/>
        <c:axId val="1864474320"/>
      </c:lineChart>
      <c:catAx>
        <c:axId val="180221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Y"/>
          </a:p>
        </c:txPr>
        <c:crossAx val="1864474320"/>
        <c:crosses val="autoZero"/>
        <c:auto val="1"/>
        <c:lblAlgn val="ctr"/>
        <c:lblOffset val="100"/>
        <c:noMultiLvlLbl val="0"/>
      </c:catAx>
      <c:valAx>
        <c:axId val="186447432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80221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40-4A19-93FA-B7A848E1EB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K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2'!$C$5:$C$18</c:f>
              <c:strCache>
                <c:ptCount val="14"/>
                <c:pt idx="0">
                  <c:v>All Divisions - All items</c:v>
                </c:pt>
                <c:pt idx="2">
                  <c:v>Food &amp; Non Alcoholic Beverages</c:v>
                </c:pt>
                <c:pt idx="3">
                  <c:v>Alcoholic Beverages and Tobacco</c:v>
                </c:pt>
                <c:pt idx="4">
                  <c:v>Clothing and Footwear</c:v>
                </c:pt>
                <c:pt idx="5">
                  <c:v>Housing and Utilities</c:v>
                </c:pt>
                <c:pt idx="6">
                  <c:v>Household Equipment</c:v>
                </c:pt>
                <c:pt idx="7">
                  <c:v>Health</c:v>
                </c:pt>
                <c:pt idx="8">
                  <c:v>Transport</c:v>
                </c:pt>
                <c:pt idx="9">
                  <c:v>Communication</c:v>
                </c:pt>
                <c:pt idx="10">
                  <c:v>Recreation and Culture</c:v>
                </c:pt>
                <c:pt idx="11">
                  <c:v>Education</c:v>
                </c:pt>
                <c:pt idx="12">
                  <c:v>Restaurants and Hotels</c:v>
                </c:pt>
                <c:pt idx="13">
                  <c:v>Miscellaneous Goods and Services</c:v>
                </c:pt>
              </c:strCache>
            </c:strRef>
          </c:cat>
          <c:val>
            <c:numRef>
              <c:f>'Fig 2'!$F$5:$F$18</c:f>
              <c:numCache>
                <c:formatCode>#,##0.0</c:formatCode>
                <c:ptCount val="14"/>
                <c:pt idx="0">
                  <c:v>3.5624000412732677</c:v>
                </c:pt>
                <c:pt idx="2">
                  <c:v>-0.62850445644070863</c:v>
                </c:pt>
                <c:pt idx="3">
                  <c:v>2.8279609765923643</c:v>
                </c:pt>
                <c:pt idx="4">
                  <c:v>1.5060224398836162</c:v>
                </c:pt>
                <c:pt idx="5">
                  <c:v>5.8636823815908183</c:v>
                </c:pt>
                <c:pt idx="6">
                  <c:v>9.3390244794557287</c:v>
                </c:pt>
                <c:pt idx="7">
                  <c:v>1.5597585780171741</c:v>
                </c:pt>
                <c:pt idx="8">
                  <c:v>4.1085559509267604</c:v>
                </c:pt>
                <c:pt idx="9">
                  <c:v>-0.82520066579489648</c:v>
                </c:pt>
                <c:pt idx="10">
                  <c:v>1.0997075927150028</c:v>
                </c:pt>
                <c:pt idx="11">
                  <c:v>3.5108893214014136</c:v>
                </c:pt>
                <c:pt idx="12">
                  <c:v>0.36549273227324353</c:v>
                </c:pt>
                <c:pt idx="13">
                  <c:v>1.0493627071279039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0-4A19-93FA-B7A848E1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3347567"/>
        <c:axId val="1039913919"/>
      </c:barChart>
      <c:catAx>
        <c:axId val="90334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Y"/>
          </a:p>
        </c:txPr>
        <c:crossAx val="1039913919"/>
        <c:crosses val="autoZero"/>
        <c:auto val="1"/>
        <c:lblAlgn val="ctr"/>
        <c:lblOffset val="100"/>
        <c:noMultiLvlLbl val="0"/>
      </c:catAx>
      <c:valAx>
        <c:axId val="1039913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Y"/>
          </a:p>
        </c:txPr>
        <c:crossAx val="90334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681036</xdr:colOff>
      <xdr:row>5</xdr:row>
      <xdr:rowOff>76200</xdr:rowOff>
    </xdr:from>
    <xdr:to>
      <xdr:col>16</xdr:col>
      <xdr:colOff>295275</xdr:colOff>
      <xdr:row>26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21F662-4ADA-4054-9535-F8D55CA76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</xdr:colOff>
      <xdr:row>3</xdr:row>
      <xdr:rowOff>242886</xdr:rowOff>
    </xdr:from>
    <xdr:to>
      <xdr:col>19</xdr:col>
      <xdr:colOff>228600</xdr:colOff>
      <xdr:row>24</xdr:row>
      <xdr:rowOff>19049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B78427F-2675-442B-A80E-A83085543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16%20CPI%20Basket/Quarterly%20Reports/2023/3q23/Prices/Summary%20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16%20CPI%20Basket/Quarterly%20Reports/2023/3q23/Prices/Price%20Series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elected Tables for Charts "/>
      <sheetName val="Summary Table for Indicators"/>
      <sheetName val="Summary Table - ERA"/>
      <sheetName val="Summary Table - BOP"/>
      <sheetName val="Tab Fig 1"/>
      <sheetName val="Table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>
        <row r="5">
          <cell r="AN5">
            <v>100.232</v>
          </cell>
          <cell r="BH5">
            <v>122.54300669152333</v>
          </cell>
          <cell r="BI5">
            <v>125.25490000000001</v>
          </cell>
          <cell r="BJ5">
            <v>128.84549999999999</v>
          </cell>
          <cell r="BK5">
            <v>127.9278</v>
          </cell>
        </row>
        <row r="7">
          <cell r="BH7">
            <v>120.5836</v>
          </cell>
          <cell r="BI7">
            <v>125.2672</v>
          </cell>
          <cell r="BJ7">
            <v>129.01910000000001</v>
          </cell>
          <cell r="BK7">
            <v>136.00540000000001</v>
          </cell>
        </row>
        <row r="8">
          <cell r="BH8">
            <v>108.31229999999999</v>
          </cell>
          <cell r="BI8">
            <v>107.9979</v>
          </cell>
          <cell r="BJ8">
            <v>107.5656</v>
          </cell>
          <cell r="BK8">
            <v>109.2165</v>
          </cell>
        </row>
        <row r="9">
          <cell r="BH9">
            <v>120.6446</v>
          </cell>
          <cell r="BI9">
            <v>123.11060000000001</v>
          </cell>
          <cell r="BJ9">
            <v>126.23480000000001</v>
          </cell>
          <cell r="BK9">
            <v>127.28230000000001</v>
          </cell>
        </row>
        <row r="10">
          <cell r="BH10">
            <v>133.3709226463854</v>
          </cell>
          <cell r="BI10">
            <v>134.28450000000001</v>
          </cell>
          <cell r="BJ10">
            <v>142.50649999999999</v>
          </cell>
          <cell r="BK10">
            <v>138.87860000000001</v>
          </cell>
        </row>
        <row r="11">
          <cell r="BH11">
            <v>118.4825</v>
          </cell>
          <cell r="BI11">
            <v>121.1521</v>
          </cell>
          <cell r="BJ11">
            <v>122.8481</v>
          </cell>
          <cell r="BK11">
            <v>125.76260000000001</v>
          </cell>
        </row>
        <row r="12">
          <cell r="BH12">
            <v>112.9115</v>
          </cell>
          <cell r="BI12">
            <v>113.6469</v>
          </cell>
          <cell r="BJ12">
            <v>114.4357</v>
          </cell>
          <cell r="BK12">
            <v>114.50490000000001</v>
          </cell>
        </row>
        <row r="13">
          <cell r="BH13">
            <v>129.2133</v>
          </cell>
          <cell r="BI13">
            <v>136.0445</v>
          </cell>
          <cell r="BJ13">
            <v>133.995</v>
          </cell>
          <cell r="BK13">
            <v>131.803</v>
          </cell>
        </row>
        <row r="14">
          <cell r="BH14">
            <v>122.3605</v>
          </cell>
          <cell r="BI14">
            <v>127.11199999999999</v>
          </cell>
          <cell r="BJ14">
            <v>127.33799999999999</v>
          </cell>
          <cell r="BK14">
            <v>127.7871</v>
          </cell>
        </row>
        <row r="15">
          <cell r="BH15">
            <v>107.2693</v>
          </cell>
          <cell r="BI15">
            <v>111.36279999999999</v>
          </cell>
          <cell r="BJ15">
            <v>113.2099</v>
          </cell>
          <cell r="BK15">
            <v>112.4117</v>
          </cell>
        </row>
        <row r="16">
          <cell r="BH16">
            <v>115.5566</v>
          </cell>
          <cell r="BI16">
            <v>116.4486</v>
          </cell>
          <cell r="BJ16">
            <v>120.2184</v>
          </cell>
          <cell r="BK16">
            <v>118.0698</v>
          </cell>
        </row>
        <row r="17">
          <cell r="BH17">
            <v>106.9182</v>
          </cell>
          <cell r="BI17">
            <v>109.77370000000001</v>
          </cell>
          <cell r="BJ17">
            <v>111.8584</v>
          </cell>
          <cell r="BK17">
            <v>112.75190000000001</v>
          </cell>
        </row>
        <row r="18">
          <cell r="BH18">
            <v>108.687</v>
          </cell>
          <cell r="BI18">
            <v>109.8212</v>
          </cell>
          <cell r="BJ18">
            <v>112.9281</v>
          </cell>
          <cell r="BK18">
            <v>113.22110000000001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3">
          <cell r="I83">
            <v>72.3</v>
          </cell>
        </row>
        <row r="84">
          <cell r="I84">
            <v>76.099999999999994</v>
          </cell>
        </row>
        <row r="85">
          <cell r="I85">
            <v>76.3</v>
          </cell>
        </row>
        <row r="87">
          <cell r="I87">
            <v>76.8</v>
          </cell>
        </row>
        <row r="88">
          <cell r="I88">
            <v>77</v>
          </cell>
        </row>
        <row r="89">
          <cell r="I89">
            <v>77.599999999999994</v>
          </cell>
        </row>
        <row r="90">
          <cell r="I90">
            <v>77.8</v>
          </cell>
        </row>
        <row r="91">
          <cell r="I91">
            <v>78.2</v>
          </cell>
        </row>
        <row r="92">
          <cell r="I92">
            <v>78.400000000000006</v>
          </cell>
        </row>
        <row r="93">
          <cell r="I93">
            <v>77.8</v>
          </cell>
        </row>
        <row r="94">
          <cell r="I94">
            <v>78.400000000000006</v>
          </cell>
        </row>
        <row r="95">
          <cell r="I95">
            <v>79.900000000000006</v>
          </cell>
        </row>
        <row r="96">
          <cell r="I96">
            <v>79.900000000000006</v>
          </cell>
        </row>
        <row r="97">
          <cell r="I97">
            <v>80.2</v>
          </cell>
        </row>
        <row r="98">
          <cell r="I98">
            <v>80.7</v>
          </cell>
        </row>
        <row r="99">
          <cell r="I99">
            <v>80.099999999999994</v>
          </cell>
        </row>
        <row r="100">
          <cell r="I100">
            <v>80.400000000000006</v>
          </cell>
        </row>
        <row r="101">
          <cell r="I101">
            <v>80.7</v>
          </cell>
        </row>
        <row r="102">
          <cell r="I102">
            <v>81.2</v>
          </cell>
        </row>
        <row r="103">
          <cell r="I103">
            <v>81</v>
          </cell>
        </row>
        <row r="104">
          <cell r="I104">
            <v>82</v>
          </cell>
        </row>
        <row r="105">
          <cell r="I105">
            <v>83.5</v>
          </cell>
        </row>
        <row r="106">
          <cell r="I106">
            <v>90.3</v>
          </cell>
        </row>
        <row r="107">
          <cell r="I107">
            <v>90.3</v>
          </cell>
        </row>
        <row r="108">
          <cell r="I108">
            <v>90.1</v>
          </cell>
        </row>
        <row r="109">
          <cell r="I109">
            <v>90.7</v>
          </cell>
        </row>
        <row r="110">
          <cell r="I110">
            <v>90.3</v>
          </cell>
        </row>
        <row r="111">
          <cell r="I111">
            <v>89.5</v>
          </cell>
        </row>
        <row r="112">
          <cell r="I112">
            <v>90.9</v>
          </cell>
        </row>
        <row r="113">
          <cell r="I113">
            <v>91.9</v>
          </cell>
        </row>
        <row r="114">
          <cell r="I114">
            <v>91.8</v>
          </cell>
        </row>
        <row r="115">
          <cell r="I115">
            <v>93.4</v>
          </cell>
        </row>
        <row r="116">
          <cell r="I116">
            <v>93.8</v>
          </cell>
        </row>
        <row r="117">
          <cell r="I117">
            <v>94.2</v>
          </cell>
        </row>
        <row r="118">
          <cell r="I118">
            <v>93.3</v>
          </cell>
        </row>
        <row r="119">
          <cell r="I119">
            <v>96.6</v>
          </cell>
        </row>
        <row r="120">
          <cell r="I120">
            <v>97.4</v>
          </cell>
        </row>
        <row r="121">
          <cell r="I121">
            <v>99.2</v>
          </cell>
        </row>
        <row r="122">
          <cell r="I122">
            <v>97</v>
          </cell>
        </row>
        <row r="123">
          <cell r="I123">
            <v>96.2</v>
          </cell>
        </row>
        <row r="124">
          <cell r="I124">
            <v>96.3</v>
          </cell>
        </row>
        <row r="125">
          <cell r="I125">
            <v>96.1</v>
          </cell>
        </row>
        <row r="126">
          <cell r="I126">
            <v>95.7</v>
          </cell>
        </row>
        <row r="127">
          <cell r="I127">
            <v>96.6</v>
          </cell>
        </row>
        <row r="128">
          <cell r="I128">
            <v>97</v>
          </cell>
        </row>
        <row r="129">
          <cell r="I129">
            <v>95.9</v>
          </cell>
        </row>
        <row r="130">
          <cell r="I130">
            <v>96</v>
          </cell>
        </row>
        <row r="131">
          <cell r="I131">
            <v>96.6</v>
          </cell>
        </row>
        <row r="132">
          <cell r="I132">
            <v>97.9</v>
          </cell>
        </row>
        <row r="133">
          <cell r="I133">
            <v>98.2</v>
          </cell>
        </row>
        <row r="134">
          <cell r="I134">
            <v>97.8</v>
          </cell>
        </row>
        <row r="135">
          <cell r="I135">
            <v>98.3</v>
          </cell>
        </row>
        <row r="136">
          <cell r="I136">
            <v>98.8</v>
          </cell>
        </row>
        <row r="137">
          <cell r="I137">
            <v>98.2</v>
          </cell>
        </row>
        <row r="138">
          <cell r="I138">
            <v>99.8</v>
          </cell>
        </row>
        <row r="139">
          <cell r="I139">
            <v>99.7</v>
          </cell>
        </row>
        <row r="140">
          <cell r="I140">
            <v>101.5</v>
          </cell>
        </row>
        <row r="141">
          <cell r="I141">
            <v>101</v>
          </cell>
        </row>
        <row r="142">
          <cell r="I142">
            <v>101.5</v>
          </cell>
        </row>
        <row r="143">
          <cell r="I143">
            <v>102</v>
          </cell>
        </row>
        <row r="144">
          <cell r="I144">
            <v>102.2</v>
          </cell>
        </row>
        <row r="145">
          <cell r="I145">
            <v>102.4</v>
          </cell>
        </row>
        <row r="146">
          <cell r="I146">
            <v>102.1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og"/>
      <sheetName val="Prices"/>
      <sheetName val="Sheet4"/>
      <sheetName val="Rental Corrections"/>
      <sheetName val="Table 5 raw"/>
      <sheetName val="Table 5"/>
      <sheetName val="Table 5 new raw"/>
      <sheetName val="Table 5 new"/>
      <sheetName val="BOP Prices"/>
      <sheetName val="Sheet1"/>
      <sheetName val="CorrectionstoTuitionFees Q32020"/>
      <sheetName val="Re-Check Insurance Quotes (2)"/>
      <sheetName val="Cayman Insurance Centre Quotes"/>
      <sheetName val="St. Matthews University"/>
      <sheetName val="CorrectedSt. MatthewsUniversity"/>
      <sheetName val="Sheet2"/>
      <sheetName val="Sheet3"/>
    </sheetNames>
    <sheetDataSet>
      <sheetData sheetId="0"/>
      <sheetData sheetId="1">
        <row r="339">
          <cell r="K339" t="str">
            <v>per lb</v>
          </cell>
        </row>
      </sheetData>
      <sheetData sheetId="2"/>
      <sheetData sheetId="3"/>
      <sheetData sheetId="4"/>
      <sheetData sheetId="5"/>
      <sheetData sheetId="6">
        <row r="3">
          <cell r="AK3">
            <v>2.69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BFB7-0B62-43BB-B23E-53A9BEDC9C5B}">
  <dimension ref="A1:D54"/>
  <sheetViews>
    <sheetView topLeftCell="A4" workbookViewId="0">
      <selection activeCell="T17" sqref="T17"/>
    </sheetView>
  </sheetViews>
  <sheetFormatPr defaultColWidth="9.140625" defaultRowHeight="12.75" x14ac:dyDescent="0.2"/>
  <cols>
    <col min="1" max="1" width="9.140625" style="191"/>
    <col min="2" max="3" width="9.28515625" style="135" bestFit="1" customWidth="1"/>
    <col min="4" max="4" width="11.42578125" style="135" customWidth="1"/>
    <col min="5" max="5" width="9.42578125" style="135" customWidth="1"/>
    <col min="6" max="6" width="12.42578125" style="135" customWidth="1"/>
    <col min="7" max="7" width="11.140625" style="135" customWidth="1"/>
    <col min="8" max="8" width="14.42578125" style="135" customWidth="1"/>
    <col min="9" max="9" width="10.28515625" style="135" customWidth="1"/>
    <col min="10" max="10" width="15.5703125" style="135" customWidth="1"/>
    <col min="11" max="11" width="9.42578125" style="135" bestFit="1" customWidth="1"/>
    <col min="12" max="257" width="9.140625" style="135"/>
    <col min="258" max="259" width="9.28515625" style="135" bestFit="1" customWidth="1"/>
    <col min="260" max="260" width="11.42578125" style="135" customWidth="1"/>
    <col min="261" max="261" width="9.42578125" style="135" customWidth="1"/>
    <col min="262" max="262" width="12.42578125" style="135" customWidth="1"/>
    <col min="263" max="263" width="11.140625" style="135" customWidth="1"/>
    <col min="264" max="264" width="14.42578125" style="135" customWidth="1"/>
    <col min="265" max="265" width="10.28515625" style="135" customWidth="1"/>
    <col min="266" max="266" width="15.5703125" style="135" customWidth="1"/>
    <col min="267" max="267" width="9.42578125" style="135" bestFit="1" customWidth="1"/>
    <col min="268" max="513" width="9.140625" style="135"/>
    <col min="514" max="515" width="9.28515625" style="135" bestFit="1" customWidth="1"/>
    <col min="516" max="516" width="11.42578125" style="135" customWidth="1"/>
    <col min="517" max="517" width="9.42578125" style="135" customWidth="1"/>
    <col min="518" max="518" width="12.42578125" style="135" customWidth="1"/>
    <col min="519" max="519" width="11.140625" style="135" customWidth="1"/>
    <col min="520" max="520" width="14.42578125" style="135" customWidth="1"/>
    <col min="521" max="521" width="10.28515625" style="135" customWidth="1"/>
    <col min="522" max="522" width="15.5703125" style="135" customWidth="1"/>
    <col min="523" max="523" width="9.42578125" style="135" bestFit="1" customWidth="1"/>
    <col min="524" max="769" width="9.140625" style="135"/>
    <col min="770" max="771" width="9.28515625" style="135" bestFit="1" customWidth="1"/>
    <col min="772" max="772" width="11.42578125" style="135" customWidth="1"/>
    <col min="773" max="773" width="9.42578125" style="135" customWidth="1"/>
    <col min="774" max="774" width="12.42578125" style="135" customWidth="1"/>
    <col min="775" max="775" width="11.140625" style="135" customWidth="1"/>
    <col min="776" max="776" width="14.42578125" style="135" customWidth="1"/>
    <col min="777" max="777" width="10.28515625" style="135" customWidth="1"/>
    <col min="778" max="778" width="15.5703125" style="135" customWidth="1"/>
    <col min="779" max="779" width="9.42578125" style="135" bestFit="1" customWidth="1"/>
    <col min="780" max="1025" width="9.140625" style="135"/>
    <col min="1026" max="1027" width="9.28515625" style="135" bestFit="1" customWidth="1"/>
    <col min="1028" max="1028" width="11.42578125" style="135" customWidth="1"/>
    <col min="1029" max="1029" width="9.42578125" style="135" customWidth="1"/>
    <col min="1030" max="1030" width="12.42578125" style="135" customWidth="1"/>
    <col min="1031" max="1031" width="11.140625" style="135" customWidth="1"/>
    <col min="1032" max="1032" width="14.42578125" style="135" customWidth="1"/>
    <col min="1033" max="1033" width="10.28515625" style="135" customWidth="1"/>
    <col min="1034" max="1034" width="15.5703125" style="135" customWidth="1"/>
    <col min="1035" max="1035" width="9.42578125" style="135" bestFit="1" customWidth="1"/>
    <col min="1036" max="1281" width="9.140625" style="135"/>
    <col min="1282" max="1283" width="9.28515625" style="135" bestFit="1" customWidth="1"/>
    <col min="1284" max="1284" width="11.42578125" style="135" customWidth="1"/>
    <col min="1285" max="1285" width="9.42578125" style="135" customWidth="1"/>
    <col min="1286" max="1286" width="12.42578125" style="135" customWidth="1"/>
    <col min="1287" max="1287" width="11.140625" style="135" customWidth="1"/>
    <col min="1288" max="1288" width="14.42578125" style="135" customWidth="1"/>
    <col min="1289" max="1289" width="10.28515625" style="135" customWidth="1"/>
    <col min="1290" max="1290" width="15.5703125" style="135" customWidth="1"/>
    <col min="1291" max="1291" width="9.42578125" style="135" bestFit="1" customWidth="1"/>
    <col min="1292" max="1537" width="9.140625" style="135"/>
    <col min="1538" max="1539" width="9.28515625" style="135" bestFit="1" customWidth="1"/>
    <col min="1540" max="1540" width="11.42578125" style="135" customWidth="1"/>
    <col min="1541" max="1541" width="9.42578125" style="135" customWidth="1"/>
    <col min="1542" max="1542" width="12.42578125" style="135" customWidth="1"/>
    <col min="1543" max="1543" width="11.140625" style="135" customWidth="1"/>
    <col min="1544" max="1544" width="14.42578125" style="135" customWidth="1"/>
    <col min="1545" max="1545" width="10.28515625" style="135" customWidth="1"/>
    <col min="1546" max="1546" width="15.5703125" style="135" customWidth="1"/>
    <col min="1547" max="1547" width="9.42578125" style="135" bestFit="1" customWidth="1"/>
    <col min="1548" max="1793" width="9.140625" style="135"/>
    <col min="1794" max="1795" width="9.28515625" style="135" bestFit="1" customWidth="1"/>
    <col min="1796" max="1796" width="11.42578125" style="135" customWidth="1"/>
    <col min="1797" max="1797" width="9.42578125" style="135" customWidth="1"/>
    <col min="1798" max="1798" width="12.42578125" style="135" customWidth="1"/>
    <col min="1799" max="1799" width="11.140625" style="135" customWidth="1"/>
    <col min="1800" max="1800" width="14.42578125" style="135" customWidth="1"/>
    <col min="1801" max="1801" width="10.28515625" style="135" customWidth="1"/>
    <col min="1802" max="1802" width="15.5703125" style="135" customWidth="1"/>
    <col min="1803" max="1803" width="9.42578125" style="135" bestFit="1" customWidth="1"/>
    <col min="1804" max="2049" width="9.140625" style="135"/>
    <col min="2050" max="2051" width="9.28515625" style="135" bestFit="1" customWidth="1"/>
    <col min="2052" max="2052" width="11.42578125" style="135" customWidth="1"/>
    <col min="2053" max="2053" width="9.42578125" style="135" customWidth="1"/>
    <col min="2054" max="2054" width="12.42578125" style="135" customWidth="1"/>
    <col min="2055" max="2055" width="11.140625" style="135" customWidth="1"/>
    <col min="2056" max="2056" width="14.42578125" style="135" customWidth="1"/>
    <col min="2057" max="2057" width="10.28515625" style="135" customWidth="1"/>
    <col min="2058" max="2058" width="15.5703125" style="135" customWidth="1"/>
    <col min="2059" max="2059" width="9.42578125" style="135" bestFit="1" customWidth="1"/>
    <col min="2060" max="2305" width="9.140625" style="135"/>
    <col min="2306" max="2307" width="9.28515625" style="135" bestFit="1" customWidth="1"/>
    <col min="2308" max="2308" width="11.42578125" style="135" customWidth="1"/>
    <col min="2309" max="2309" width="9.42578125" style="135" customWidth="1"/>
    <col min="2310" max="2310" width="12.42578125" style="135" customWidth="1"/>
    <col min="2311" max="2311" width="11.140625" style="135" customWidth="1"/>
    <col min="2312" max="2312" width="14.42578125" style="135" customWidth="1"/>
    <col min="2313" max="2313" width="10.28515625" style="135" customWidth="1"/>
    <col min="2314" max="2314" width="15.5703125" style="135" customWidth="1"/>
    <col min="2315" max="2315" width="9.42578125" style="135" bestFit="1" customWidth="1"/>
    <col min="2316" max="2561" width="9.140625" style="135"/>
    <col min="2562" max="2563" width="9.28515625" style="135" bestFit="1" customWidth="1"/>
    <col min="2564" max="2564" width="11.42578125" style="135" customWidth="1"/>
    <col min="2565" max="2565" width="9.42578125" style="135" customWidth="1"/>
    <col min="2566" max="2566" width="12.42578125" style="135" customWidth="1"/>
    <col min="2567" max="2567" width="11.140625" style="135" customWidth="1"/>
    <col min="2568" max="2568" width="14.42578125" style="135" customWidth="1"/>
    <col min="2569" max="2569" width="10.28515625" style="135" customWidth="1"/>
    <col min="2570" max="2570" width="15.5703125" style="135" customWidth="1"/>
    <col min="2571" max="2571" width="9.42578125" style="135" bestFit="1" customWidth="1"/>
    <col min="2572" max="2817" width="9.140625" style="135"/>
    <col min="2818" max="2819" width="9.28515625" style="135" bestFit="1" customWidth="1"/>
    <col min="2820" max="2820" width="11.42578125" style="135" customWidth="1"/>
    <col min="2821" max="2821" width="9.42578125" style="135" customWidth="1"/>
    <col min="2822" max="2822" width="12.42578125" style="135" customWidth="1"/>
    <col min="2823" max="2823" width="11.140625" style="135" customWidth="1"/>
    <col min="2824" max="2824" width="14.42578125" style="135" customWidth="1"/>
    <col min="2825" max="2825" width="10.28515625" style="135" customWidth="1"/>
    <col min="2826" max="2826" width="15.5703125" style="135" customWidth="1"/>
    <col min="2827" max="2827" width="9.42578125" style="135" bestFit="1" customWidth="1"/>
    <col min="2828" max="3073" width="9.140625" style="135"/>
    <col min="3074" max="3075" width="9.28515625" style="135" bestFit="1" customWidth="1"/>
    <col min="3076" max="3076" width="11.42578125" style="135" customWidth="1"/>
    <col min="3077" max="3077" width="9.42578125" style="135" customWidth="1"/>
    <col min="3078" max="3078" width="12.42578125" style="135" customWidth="1"/>
    <col min="3079" max="3079" width="11.140625" style="135" customWidth="1"/>
    <col min="3080" max="3080" width="14.42578125" style="135" customWidth="1"/>
    <col min="3081" max="3081" width="10.28515625" style="135" customWidth="1"/>
    <col min="3082" max="3082" width="15.5703125" style="135" customWidth="1"/>
    <col min="3083" max="3083" width="9.42578125" style="135" bestFit="1" customWidth="1"/>
    <col min="3084" max="3329" width="9.140625" style="135"/>
    <col min="3330" max="3331" width="9.28515625" style="135" bestFit="1" customWidth="1"/>
    <col min="3332" max="3332" width="11.42578125" style="135" customWidth="1"/>
    <col min="3333" max="3333" width="9.42578125" style="135" customWidth="1"/>
    <col min="3334" max="3334" width="12.42578125" style="135" customWidth="1"/>
    <col min="3335" max="3335" width="11.140625" style="135" customWidth="1"/>
    <col min="3336" max="3336" width="14.42578125" style="135" customWidth="1"/>
    <col min="3337" max="3337" width="10.28515625" style="135" customWidth="1"/>
    <col min="3338" max="3338" width="15.5703125" style="135" customWidth="1"/>
    <col min="3339" max="3339" width="9.42578125" style="135" bestFit="1" customWidth="1"/>
    <col min="3340" max="3585" width="9.140625" style="135"/>
    <col min="3586" max="3587" width="9.28515625" style="135" bestFit="1" customWidth="1"/>
    <col min="3588" max="3588" width="11.42578125" style="135" customWidth="1"/>
    <col min="3589" max="3589" width="9.42578125" style="135" customWidth="1"/>
    <col min="3590" max="3590" width="12.42578125" style="135" customWidth="1"/>
    <col min="3591" max="3591" width="11.140625" style="135" customWidth="1"/>
    <col min="3592" max="3592" width="14.42578125" style="135" customWidth="1"/>
    <col min="3593" max="3593" width="10.28515625" style="135" customWidth="1"/>
    <col min="3594" max="3594" width="15.5703125" style="135" customWidth="1"/>
    <col min="3595" max="3595" width="9.42578125" style="135" bestFit="1" customWidth="1"/>
    <col min="3596" max="3841" width="9.140625" style="135"/>
    <col min="3842" max="3843" width="9.28515625" style="135" bestFit="1" customWidth="1"/>
    <col min="3844" max="3844" width="11.42578125" style="135" customWidth="1"/>
    <col min="3845" max="3845" width="9.42578125" style="135" customWidth="1"/>
    <col min="3846" max="3846" width="12.42578125" style="135" customWidth="1"/>
    <col min="3847" max="3847" width="11.140625" style="135" customWidth="1"/>
    <col min="3848" max="3848" width="14.42578125" style="135" customWidth="1"/>
    <col min="3849" max="3849" width="10.28515625" style="135" customWidth="1"/>
    <col min="3850" max="3850" width="15.5703125" style="135" customWidth="1"/>
    <col min="3851" max="3851" width="9.42578125" style="135" bestFit="1" customWidth="1"/>
    <col min="3852" max="4097" width="9.140625" style="135"/>
    <col min="4098" max="4099" width="9.28515625" style="135" bestFit="1" customWidth="1"/>
    <col min="4100" max="4100" width="11.42578125" style="135" customWidth="1"/>
    <col min="4101" max="4101" width="9.42578125" style="135" customWidth="1"/>
    <col min="4102" max="4102" width="12.42578125" style="135" customWidth="1"/>
    <col min="4103" max="4103" width="11.140625" style="135" customWidth="1"/>
    <col min="4104" max="4104" width="14.42578125" style="135" customWidth="1"/>
    <col min="4105" max="4105" width="10.28515625" style="135" customWidth="1"/>
    <col min="4106" max="4106" width="15.5703125" style="135" customWidth="1"/>
    <col min="4107" max="4107" width="9.42578125" style="135" bestFit="1" customWidth="1"/>
    <col min="4108" max="4353" width="9.140625" style="135"/>
    <col min="4354" max="4355" width="9.28515625" style="135" bestFit="1" customWidth="1"/>
    <col min="4356" max="4356" width="11.42578125" style="135" customWidth="1"/>
    <col min="4357" max="4357" width="9.42578125" style="135" customWidth="1"/>
    <col min="4358" max="4358" width="12.42578125" style="135" customWidth="1"/>
    <col min="4359" max="4359" width="11.140625" style="135" customWidth="1"/>
    <col min="4360" max="4360" width="14.42578125" style="135" customWidth="1"/>
    <col min="4361" max="4361" width="10.28515625" style="135" customWidth="1"/>
    <col min="4362" max="4362" width="15.5703125" style="135" customWidth="1"/>
    <col min="4363" max="4363" width="9.42578125" style="135" bestFit="1" customWidth="1"/>
    <col min="4364" max="4609" width="9.140625" style="135"/>
    <col min="4610" max="4611" width="9.28515625" style="135" bestFit="1" customWidth="1"/>
    <col min="4612" max="4612" width="11.42578125" style="135" customWidth="1"/>
    <col min="4613" max="4613" width="9.42578125" style="135" customWidth="1"/>
    <col min="4614" max="4614" width="12.42578125" style="135" customWidth="1"/>
    <col min="4615" max="4615" width="11.140625" style="135" customWidth="1"/>
    <col min="4616" max="4616" width="14.42578125" style="135" customWidth="1"/>
    <col min="4617" max="4617" width="10.28515625" style="135" customWidth="1"/>
    <col min="4618" max="4618" width="15.5703125" style="135" customWidth="1"/>
    <col min="4619" max="4619" width="9.42578125" style="135" bestFit="1" customWidth="1"/>
    <col min="4620" max="4865" width="9.140625" style="135"/>
    <col min="4866" max="4867" width="9.28515625" style="135" bestFit="1" customWidth="1"/>
    <col min="4868" max="4868" width="11.42578125" style="135" customWidth="1"/>
    <col min="4869" max="4869" width="9.42578125" style="135" customWidth="1"/>
    <col min="4870" max="4870" width="12.42578125" style="135" customWidth="1"/>
    <col min="4871" max="4871" width="11.140625" style="135" customWidth="1"/>
    <col min="4872" max="4872" width="14.42578125" style="135" customWidth="1"/>
    <col min="4873" max="4873" width="10.28515625" style="135" customWidth="1"/>
    <col min="4874" max="4874" width="15.5703125" style="135" customWidth="1"/>
    <col min="4875" max="4875" width="9.42578125" style="135" bestFit="1" customWidth="1"/>
    <col min="4876" max="5121" width="9.140625" style="135"/>
    <col min="5122" max="5123" width="9.28515625" style="135" bestFit="1" customWidth="1"/>
    <col min="5124" max="5124" width="11.42578125" style="135" customWidth="1"/>
    <col min="5125" max="5125" width="9.42578125" style="135" customWidth="1"/>
    <col min="5126" max="5126" width="12.42578125" style="135" customWidth="1"/>
    <col min="5127" max="5127" width="11.140625" style="135" customWidth="1"/>
    <col min="5128" max="5128" width="14.42578125" style="135" customWidth="1"/>
    <col min="5129" max="5129" width="10.28515625" style="135" customWidth="1"/>
    <col min="5130" max="5130" width="15.5703125" style="135" customWidth="1"/>
    <col min="5131" max="5131" width="9.42578125" style="135" bestFit="1" customWidth="1"/>
    <col min="5132" max="5377" width="9.140625" style="135"/>
    <col min="5378" max="5379" width="9.28515625" style="135" bestFit="1" customWidth="1"/>
    <col min="5380" max="5380" width="11.42578125" style="135" customWidth="1"/>
    <col min="5381" max="5381" width="9.42578125" style="135" customWidth="1"/>
    <col min="5382" max="5382" width="12.42578125" style="135" customWidth="1"/>
    <col min="5383" max="5383" width="11.140625" style="135" customWidth="1"/>
    <col min="5384" max="5384" width="14.42578125" style="135" customWidth="1"/>
    <col min="5385" max="5385" width="10.28515625" style="135" customWidth="1"/>
    <col min="5386" max="5386" width="15.5703125" style="135" customWidth="1"/>
    <col min="5387" max="5387" width="9.42578125" style="135" bestFit="1" customWidth="1"/>
    <col min="5388" max="5633" width="9.140625" style="135"/>
    <col min="5634" max="5635" width="9.28515625" style="135" bestFit="1" customWidth="1"/>
    <col min="5636" max="5636" width="11.42578125" style="135" customWidth="1"/>
    <col min="5637" max="5637" width="9.42578125" style="135" customWidth="1"/>
    <col min="5638" max="5638" width="12.42578125" style="135" customWidth="1"/>
    <col min="5639" max="5639" width="11.140625" style="135" customWidth="1"/>
    <col min="5640" max="5640" width="14.42578125" style="135" customWidth="1"/>
    <col min="5641" max="5641" width="10.28515625" style="135" customWidth="1"/>
    <col min="5642" max="5642" width="15.5703125" style="135" customWidth="1"/>
    <col min="5643" max="5643" width="9.42578125" style="135" bestFit="1" customWidth="1"/>
    <col min="5644" max="5889" width="9.140625" style="135"/>
    <col min="5890" max="5891" width="9.28515625" style="135" bestFit="1" customWidth="1"/>
    <col min="5892" max="5892" width="11.42578125" style="135" customWidth="1"/>
    <col min="5893" max="5893" width="9.42578125" style="135" customWidth="1"/>
    <col min="5894" max="5894" width="12.42578125" style="135" customWidth="1"/>
    <col min="5895" max="5895" width="11.140625" style="135" customWidth="1"/>
    <col min="5896" max="5896" width="14.42578125" style="135" customWidth="1"/>
    <col min="5897" max="5897" width="10.28515625" style="135" customWidth="1"/>
    <col min="5898" max="5898" width="15.5703125" style="135" customWidth="1"/>
    <col min="5899" max="5899" width="9.42578125" style="135" bestFit="1" customWidth="1"/>
    <col min="5900" max="6145" width="9.140625" style="135"/>
    <col min="6146" max="6147" width="9.28515625" style="135" bestFit="1" customWidth="1"/>
    <col min="6148" max="6148" width="11.42578125" style="135" customWidth="1"/>
    <col min="6149" max="6149" width="9.42578125" style="135" customWidth="1"/>
    <col min="6150" max="6150" width="12.42578125" style="135" customWidth="1"/>
    <col min="6151" max="6151" width="11.140625" style="135" customWidth="1"/>
    <col min="6152" max="6152" width="14.42578125" style="135" customWidth="1"/>
    <col min="6153" max="6153" width="10.28515625" style="135" customWidth="1"/>
    <col min="6154" max="6154" width="15.5703125" style="135" customWidth="1"/>
    <col min="6155" max="6155" width="9.42578125" style="135" bestFit="1" customWidth="1"/>
    <col min="6156" max="6401" width="9.140625" style="135"/>
    <col min="6402" max="6403" width="9.28515625" style="135" bestFit="1" customWidth="1"/>
    <col min="6404" max="6404" width="11.42578125" style="135" customWidth="1"/>
    <col min="6405" max="6405" width="9.42578125" style="135" customWidth="1"/>
    <col min="6406" max="6406" width="12.42578125" style="135" customWidth="1"/>
    <col min="6407" max="6407" width="11.140625" style="135" customWidth="1"/>
    <col min="6408" max="6408" width="14.42578125" style="135" customWidth="1"/>
    <col min="6409" max="6409" width="10.28515625" style="135" customWidth="1"/>
    <col min="6410" max="6410" width="15.5703125" style="135" customWidth="1"/>
    <col min="6411" max="6411" width="9.42578125" style="135" bestFit="1" customWidth="1"/>
    <col min="6412" max="6657" width="9.140625" style="135"/>
    <col min="6658" max="6659" width="9.28515625" style="135" bestFit="1" customWidth="1"/>
    <col min="6660" max="6660" width="11.42578125" style="135" customWidth="1"/>
    <col min="6661" max="6661" width="9.42578125" style="135" customWidth="1"/>
    <col min="6662" max="6662" width="12.42578125" style="135" customWidth="1"/>
    <col min="6663" max="6663" width="11.140625" style="135" customWidth="1"/>
    <col min="6664" max="6664" width="14.42578125" style="135" customWidth="1"/>
    <col min="6665" max="6665" width="10.28515625" style="135" customWidth="1"/>
    <col min="6666" max="6666" width="15.5703125" style="135" customWidth="1"/>
    <col min="6667" max="6667" width="9.42578125" style="135" bestFit="1" customWidth="1"/>
    <col min="6668" max="6913" width="9.140625" style="135"/>
    <col min="6914" max="6915" width="9.28515625" style="135" bestFit="1" customWidth="1"/>
    <col min="6916" max="6916" width="11.42578125" style="135" customWidth="1"/>
    <col min="6917" max="6917" width="9.42578125" style="135" customWidth="1"/>
    <col min="6918" max="6918" width="12.42578125" style="135" customWidth="1"/>
    <col min="6919" max="6919" width="11.140625" style="135" customWidth="1"/>
    <col min="6920" max="6920" width="14.42578125" style="135" customWidth="1"/>
    <col min="6921" max="6921" width="10.28515625" style="135" customWidth="1"/>
    <col min="6922" max="6922" width="15.5703125" style="135" customWidth="1"/>
    <col min="6923" max="6923" width="9.42578125" style="135" bestFit="1" customWidth="1"/>
    <col min="6924" max="7169" width="9.140625" style="135"/>
    <col min="7170" max="7171" width="9.28515625" style="135" bestFit="1" customWidth="1"/>
    <col min="7172" max="7172" width="11.42578125" style="135" customWidth="1"/>
    <col min="7173" max="7173" width="9.42578125" style="135" customWidth="1"/>
    <col min="7174" max="7174" width="12.42578125" style="135" customWidth="1"/>
    <col min="7175" max="7175" width="11.140625" style="135" customWidth="1"/>
    <col min="7176" max="7176" width="14.42578125" style="135" customWidth="1"/>
    <col min="7177" max="7177" width="10.28515625" style="135" customWidth="1"/>
    <col min="7178" max="7178" width="15.5703125" style="135" customWidth="1"/>
    <col min="7179" max="7179" width="9.42578125" style="135" bestFit="1" customWidth="1"/>
    <col min="7180" max="7425" width="9.140625" style="135"/>
    <col min="7426" max="7427" width="9.28515625" style="135" bestFit="1" customWidth="1"/>
    <col min="7428" max="7428" width="11.42578125" style="135" customWidth="1"/>
    <col min="7429" max="7429" width="9.42578125" style="135" customWidth="1"/>
    <col min="7430" max="7430" width="12.42578125" style="135" customWidth="1"/>
    <col min="7431" max="7431" width="11.140625" style="135" customWidth="1"/>
    <col min="7432" max="7432" width="14.42578125" style="135" customWidth="1"/>
    <col min="7433" max="7433" width="10.28515625" style="135" customWidth="1"/>
    <col min="7434" max="7434" width="15.5703125" style="135" customWidth="1"/>
    <col min="7435" max="7435" width="9.42578125" style="135" bestFit="1" customWidth="1"/>
    <col min="7436" max="7681" width="9.140625" style="135"/>
    <col min="7682" max="7683" width="9.28515625" style="135" bestFit="1" customWidth="1"/>
    <col min="7684" max="7684" width="11.42578125" style="135" customWidth="1"/>
    <col min="7685" max="7685" width="9.42578125" style="135" customWidth="1"/>
    <col min="7686" max="7686" width="12.42578125" style="135" customWidth="1"/>
    <col min="7687" max="7687" width="11.140625" style="135" customWidth="1"/>
    <col min="7688" max="7688" width="14.42578125" style="135" customWidth="1"/>
    <col min="7689" max="7689" width="10.28515625" style="135" customWidth="1"/>
    <col min="7690" max="7690" width="15.5703125" style="135" customWidth="1"/>
    <col min="7691" max="7691" width="9.42578125" style="135" bestFit="1" customWidth="1"/>
    <col min="7692" max="7937" width="9.140625" style="135"/>
    <col min="7938" max="7939" width="9.28515625" style="135" bestFit="1" customWidth="1"/>
    <col min="7940" max="7940" width="11.42578125" style="135" customWidth="1"/>
    <col min="7941" max="7941" width="9.42578125" style="135" customWidth="1"/>
    <col min="7942" max="7942" width="12.42578125" style="135" customWidth="1"/>
    <col min="7943" max="7943" width="11.140625" style="135" customWidth="1"/>
    <col min="7944" max="7944" width="14.42578125" style="135" customWidth="1"/>
    <col min="7945" max="7945" width="10.28515625" style="135" customWidth="1"/>
    <col min="7946" max="7946" width="15.5703125" style="135" customWidth="1"/>
    <col min="7947" max="7947" width="9.42578125" style="135" bestFit="1" customWidth="1"/>
    <col min="7948" max="8193" width="9.140625" style="135"/>
    <col min="8194" max="8195" width="9.28515625" style="135" bestFit="1" customWidth="1"/>
    <col min="8196" max="8196" width="11.42578125" style="135" customWidth="1"/>
    <col min="8197" max="8197" width="9.42578125" style="135" customWidth="1"/>
    <col min="8198" max="8198" width="12.42578125" style="135" customWidth="1"/>
    <col min="8199" max="8199" width="11.140625" style="135" customWidth="1"/>
    <col min="8200" max="8200" width="14.42578125" style="135" customWidth="1"/>
    <col min="8201" max="8201" width="10.28515625" style="135" customWidth="1"/>
    <col min="8202" max="8202" width="15.5703125" style="135" customWidth="1"/>
    <col min="8203" max="8203" width="9.42578125" style="135" bestFit="1" customWidth="1"/>
    <col min="8204" max="8449" width="9.140625" style="135"/>
    <col min="8450" max="8451" width="9.28515625" style="135" bestFit="1" customWidth="1"/>
    <col min="8452" max="8452" width="11.42578125" style="135" customWidth="1"/>
    <col min="8453" max="8453" width="9.42578125" style="135" customWidth="1"/>
    <col min="8454" max="8454" width="12.42578125" style="135" customWidth="1"/>
    <col min="8455" max="8455" width="11.140625" style="135" customWidth="1"/>
    <col min="8456" max="8456" width="14.42578125" style="135" customWidth="1"/>
    <col min="8457" max="8457" width="10.28515625" style="135" customWidth="1"/>
    <col min="8458" max="8458" width="15.5703125" style="135" customWidth="1"/>
    <col min="8459" max="8459" width="9.42578125" style="135" bestFit="1" customWidth="1"/>
    <col min="8460" max="8705" width="9.140625" style="135"/>
    <col min="8706" max="8707" width="9.28515625" style="135" bestFit="1" customWidth="1"/>
    <col min="8708" max="8708" width="11.42578125" style="135" customWidth="1"/>
    <col min="8709" max="8709" width="9.42578125" style="135" customWidth="1"/>
    <col min="8710" max="8710" width="12.42578125" style="135" customWidth="1"/>
    <col min="8711" max="8711" width="11.140625" style="135" customWidth="1"/>
    <col min="8712" max="8712" width="14.42578125" style="135" customWidth="1"/>
    <col min="8713" max="8713" width="10.28515625" style="135" customWidth="1"/>
    <col min="8714" max="8714" width="15.5703125" style="135" customWidth="1"/>
    <col min="8715" max="8715" width="9.42578125" style="135" bestFit="1" customWidth="1"/>
    <col min="8716" max="8961" width="9.140625" style="135"/>
    <col min="8962" max="8963" width="9.28515625" style="135" bestFit="1" customWidth="1"/>
    <col min="8964" max="8964" width="11.42578125" style="135" customWidth="1"/>
    <col min="8965" max="8965" width="9.42578125" style="135" customWidth="1"/>
    <col min="8966" max="8966" width="12.42578125" style="135" customWidth="1"/>
    <col min="8967" max="8967" width="11.140625" style="135" customWidth="1"/>
    <col min="8968" max="8968" width="14.42578125" style="135" customWidth="1"/>
    <col min="8969" max="8969" width="10.28515625" style="135" customWidth="1"/>
    <col min="8970" max="8970" width="15.5703125" style="135" customWidth="1"/>
    <col min="8971" max="8971" width="9.42578125" style="135" bestFit="1" customWidth="1"/>
    <col min="8972" max="9217" width="9.140625" style="135"/>
    <col min="9218" max="9219" width="9.28515625" style="135" bestFit="1" customWidth="1"/>
    <col min="9220" max="9220" width="11.42578125" style="135" customWidth="1"/>
    <col min="9221" max="9221" width="9.42578125" style="135" customWidth="1"/>
    <col min="9222" max="9222" width="12.42578125" style="135" customWidth="1"/>
    <col min="9223" max="9223" width="11.140625" style="135" customWidth="1"/>
    <col min="9224" max="9224" width="14.42578125" style="135" customWidth="1"/>
    <col min="9225" max="9225" width="10.28515625" style="135" customWidth="1"/>
    <col min="9226" max="9226" width="15.5703125" style="135" customWidth="1"/>
    <col min="9227" max="9227" width="9.42578125" style="135" bestFit="1" customWidth="1"/>
    <col min="9228" max="9473" width="9.140625" style="135"/>
    <col min="9474" max="9475" width="9.28515625" style="135" bestFit="1" customWidth="1"/>
    <col min="9476" max="9476" width="11.42578125" style="135" customWidth="1"/>
    <col min="9477" max="9477" width="9.42578125" style="135" customWidth="1"/>
    <col min="9478" max="9478" width="12.42578125" style="135" customWidth="1"/>
    <col min="9479" max="9479" width="11.140625" style="135" customWidth="1"/>
    <col min="9480" max="9480" width="14.42578125" style="135" customWidth="1"/>
    <col min="9481" max="9481" width="10.28515625" style="135" customWidth="1"/>
    <col min="9482" max="9482" width="15.5703125" style="135" customWidth="1"/>
    <col min="9483" max="9483" width="9.42578125" style="135" bestFit="1" customWidth="1"/>
    <col min="9484" max="9729" width="9.140625" style="135"/>
    <col min="9730" max="9731" width="9.28515625" style="135" bestFit="1" customWidth="1"/>
    <col min="9732" max="9732" width="11.42578125" style="135" customWidth="1"/>
    <col min="9733" max="9733" width="9.42578125" style="135" customWidth="1"/>
    <col min="9734" max="9734" width="12.42578125" style="135" customWidth="1"/>
    <col min="9735" max="9735" width="11.140625" style="135" customWidth="1"/>
    <col min="9736" max="9736" width="14.42578125" style="135" customWidth="1"/>
    <col min="9737" max="9737" width="10.28515625" style="135" customWidth="1"/>
    <col min="9738" max="9738" width="15.5703125" style="135" customWidth="1"/>
    <col min="9739" max="9739" width="9.42578125" style="135" bestFit="1" customWidth="1"/>
    <col min="9740" max="9985" width="9.140625" style="135"/>
    <col min="9986" max="9987" width="9.28515625" style="135" bestFit="1" customWidth="1"/>
    <col min="9988" max="9988" width="11.42578125" style="135" customWidth="1"/>
    <col min="9989" max="9989" width="9.42578125" style="135" customWidth="1"/>
    <col min="9990" max="9990" width="12.42578125" style="135" customWidth="1"/>
    <col min="9991" max="9991" width="11.140625" style="135" customWidth="1"/>
    <col min="9992" max="9992" width="14.42578125" style="135" customWidth="1"/>
    <col min="9993" max="9993" width="10.28515625" style="135" customWidth="1"/>
    <col min="9994" max="9994" width="15.5703125" style="135" customWidth="1"/>
    <col min="9995" max="9995" width="9.42578125" style="135" bestFit="1" customWidth="1"/>
    <col min="9996" max="10241" width="9.140625" style="135"/>
    <col min="10242" max="10243" width="9.28515625" style="135" bestFit="1" customWidth="1"/>
    <col min="10244" max="10244" width="11.42578125" style="135" customWidth="1"/>
    <col min="10245" max="10245" width="9.42578125" style="135" customWidth="1"/>
    <col min="10246" max="10246" width="12.42578125" style="135" customWidth="1"/>
    <col min="10247" max="10247" width="11.140625" style="135" customWidth="1"/>
    <col min="10248" max="10248" width="14.42578125" style="135" customWidth="1"/>
    <col min="10249" max="10249" width="10.28515625" style="135" customWidth="1"/>
    <col min="10250" max="10250" width="15.5703125" style="135" customWidth="1"/>
    <col min="10251" max="10251" width="9.42578125" style="135" bestFit="1" customWidth="1"/>
    <col min="10252" max="10497" width="9.140625" style="135"/>
    <col min="10498" max="10499" width="9.28515625" style="135" bestFit="1" customWidth="1"/>
    <col min="10500" max="10500" width="11.42578125" style="135" customWidth="1"/>
    <col min="10501" max="10501" width="9.42578125" style="135" customWidth="1"/>
    <col min="10502" max="10502" width="12.42578125" style="135" customWidth="1"/>
    <col min="10503" max="10503" width="11.140625" style="135" customWidth="1"/>
    <col min="10504" max="10504" width="14.42578125" style="135" customWidth="1"/>
    <col min="10505" max="10505" width="10.28515625" style="135" customWidth="1"/>
    <col min="10506" max="10506" width="15.5703125" style="135" customWidth="1"/>
    <col min="10507" max="10507" width="9.42578125" style="135" bestFit="1" customWidth="1"/>
    <col min="10508" max="10753" width="9.140625" style="135"/>
    <col min="10754" max="10755" width="9.28515625" style="135" bestFit="1" customWidth="1"/>
    <col min="10756" max="10756" width="11.42578125" style="135" customWidth="1"/>
    <col min="10757" max="10757" width="9.42578125" style="135" customWidth="1"/>
    <col min="10758" max="10758" width="12.42578125" style="135" customWidth="1"/>
    <col min="10759" max="10759" width="11.140625" style="135" customWidth="1"/>
    <col min="10760" max="10760" width="14.42578125" style="135" customWidth="1"/>
    <col min="10761" max="10761" width="10.28515625" style="135" customWidth="1"/>
    <col min="10762" max="10762" width="15.5703125" style="135" customWidth="1"/>
    <col min="10763" max="10763" width="9.42578125" style="135" bestFit="1" customWidth="1"/>
    <col min="10764" max="11009" width="9.140625" style="135"/>
    <col min="11010" max="11011" width="9.28515625" style="135" bestFit="1" customWidth="1"/>
    <col min="11012" max="11012" width="11.42578125" style="135" customWidth="1"/>
    <col min="11013" max="11013" width="9.42578125" style="135" customWidth="1"/>
    <col min="11014" max="11014" width="12.42578125" style="135" customWidth="1"/>
    <col min="11015" max="11015" width="11.140625" style="135" customWidth="1"/>
    <col min="11016" max="11016" width="14.42578125" style="135" customWidth="1"/>
    <col min="11017" max="11017" width="10.28515625" style="135" customWidth="1"/>
    <col min="11018" max="11018" width="15.5703125" style="135" customWidth="1"/>
    <col min="11019" max="11019" width="9.42578125" style="135" bestFit="1" customWidth="1"/>
    <col min="11020" max="11265" width="9.140625" style="135"/>
    <col min="11266" max="11267" width="9.28515625" style="135" bestFit="1" customWidth="1"/>
    <col min="11268" max="11268" width="11.42578125" style="135" customWidth="1"/>
    <col min="11269" max="11269" width="9.42578125" style="135" customWidth="1"/>
    <col min="11270" max="11270" width="12.42578125" style="135" customWidth="1"/>
    <col min="11271" max="11271" width="11.140625" style="135" customWidth="1"/>
    <col min="11272" max="11272" width="14.42578125" style="135" customWidth="1"/>
    <col min="11273" max="11273" width="10.28515625" style="135" customWidth="1"/>
    <col min="11274" max="11274" width="15.5703125" style="135" customWidth="1"/>
    <col min="11275" max="11275" width="9.42578125" style="135" bestFit="1" customWidth="1"/>
    <col min="11276" max="11521" width="9.140625" style="135"/>
    <col min="11522" max="11523" width="9.28515625" style="135" bestFit="1" customWidth="1"/>
    <col min="11524" max="11524" width="11.42578125" style="135" customWidth="1"/>
    <col min="11525" max="11525" width="9.42578125" style="135" customWidth="1"/>
    <col min="11526" max="11526" width="12.42578125" style="135" customWidth="1"/>
    <col min="11527" max="11527" width="11.140625" style="135" customWidth="1"/>
    <col min="11528" max="11528" width="14.42578125" style="135" customWidth="1"/>
    <col min="11529" max="11529" width="10.28515625" style="135" customWidth="1"/>
    <col min="11530" max="11530" width="15.5703125" style="135" customWidth="1"/>
    <col min="11531" max="11531" width="9.42578125" style="135" bestFit="1" customWidth="1"/>
    <col min="11532" max="11777" width="9.140625" style="135"/>
    <col min="11778" max="11779" width="9.28515625" style="135" bestFit="1" customWidth="1"/>
    <col min="11780" max="11780" width="11.42578125" style="135" customWidth="1"/>
    <col min="11781" max="11781" width="9.42578125" style="135" customWidth="1"/>
    <col min="11782" max="11782" width="12.42578125" style="135" customWidth="1"/>
    <col min="11783" max="11783" width="11.140625" style="135" customWidth="1"/>
    <col min="11784" max="11784" width="14.42578125" style="135" customWidth="1"/>
    <col min="11785" max="11785" width="10.28515625" style="135" customWidth="1"/>
    <col min="11786" max="11786" width="15.5703125" style="135" customWidth="1"/>
    <col min="11787" max="11787" width="9.42578125" style="135" bestFit="1" customWidth="1"/>
    <col min="11788" max="12033" width="9.140625" style="135"/>
    <col min="12034" max="12035" width="9.28515625" style="135" bestFit="1" customWidth="1"/>
    <col min="12036" max="12036" width="11.42578125" style="135" customWidth="1"/>
    <col min="12037" max="12037" width="9.42578125" style="135" customWidth="1"/>
    <col min="12038" max="12038" width="12.42578125" style="135" customWidth="1"/>
    <col min="12039" max="12039" width="11.140625" style="135" customWidth="1"/>
    <col min="12040" max="12040" width="14.42578125" style="135" customWidth="1"/>
    <col min="12041" max="12041" width="10.28515625" style="135" customWidth="1"/>
    <col min="12042" max="12042" width="15.5703125" style="135" customWidth="1"/>
    <col min="12043" max="12043" width="9.42578125" style="135" bestFit="1" customWidth="1"/>
    <col min="12044" max="12289" width="9.140625" style="135"/>
    <col min="12290" max="12291" width="9.28515625" style="135" bestFit="1" customWidth="1"/>
    <col min="12292" max="12292" width="11.42578125" style="135" customWidth="1"/>
    <col min="12293" max="12293" width="9.42578125" style="135" customWidth="1"/>
    <col min="12294" max="12294" width="12.42578125" style="135" customWidth="1"/>
    <col min="12295" max="12295" width="11.140625" style="135" customWidth="1"/>
    <col min="12296" max="12296" width="14.42578125" style="135" customWidth="1"/>
    <col min="12297" max="12297" width="10.28515625" style="135" customWidth="1"/>
    <col min="12298" max="12298" width="15.5703125" style="135" customWidth="1"/>
    <col min="12299" max="12299" width="9.42578125" style="135" bestFit="1" customWidth="1"/>
    <col min="12300" max="12545" width="9.140625" style="135"/>
    <col min="12546" max="12547" width="9.28515625" style="135" bestFit="1" customWidth="1"/>
    <col min="12548" max="12548" width="11.42578125" style="135" customWidth="1"/>
    <col min="12549" max="12549" width="9.42578125" style="135" customWidth="1"/>
    <col min="12550" max="12550" width="12.42578125" style="135" customWidth="1"/>
    <col min="12551" max="12551" width="11.140625" style="135" customWidth="1"/>
    <col min="12552" max="12552" width="14.42578125" style="135" customWidth="1"/>
    <col min="12553" max="12553" width="10.28515625" style="135" customWidth="1"/>
    <col min="12554" max="12554" width="15.5703125" style="135" customWidth="1"/>
    <col min="12555" max="12555" width="9.42578125" style="135" bestFit="1" customWidth="1"/>
    <col min="12556" max="12801" width="9.140625" style="135"/>
    <col min="12802" max="12803" width="9.28515625" style="135" bestFit="1" customWidth="1"/>
    <col min="12804" max="12804" width="11.42578125" style="135" customWidth="1"/>
    <col min="12805" max="12805" width="9.42578125" style="135" customWidth="1"/>
    <col min="12806" max="12806" width="12.42578125" style="135" customWidth="1"/>
    <col min="12807" max="12807" width="11.140625" style="135" customWidth="1"/>
    <col min="12808" max="12808" width="14.42578125" style="135" customWidth="1"/>
    <col min="12809" max="12809" width="10.28515625" style="135" customWidth="1"/>
    <col min="12810" max="12810" width="15.5703125" style="135" customWidth="1"/>
    <col min="12811" max="12811" width="9.42578125" style="135" bestFit="1" customWidth="1"/>
    <col min="12812" max="13057" width="9.140625" style="135"/>
    <col min="13058" max="13059" width="9.28515625" style="135" bestFit="1" customWidth="1"/>
    <col min="13060" max="13060" width="11.42578125" style="135" customWidth="1"/>
    <col min="13061" max="13061" width="9.42578125" style="135" customWidth="1"/>
    <col min="13062" max="13062" width="12.42578125" style="135" customWidth="1"/>
    <col min="13063" max="13063" width="11.140625" style="135" customWidth="1"/>
    <col min="13064" max="13064" width="14.42578125" style="135" customWidth="1"/>
    <col min="13065" max="13065" width="10.28515625" style="135" customWidth="1"/>
    <col min="13066" max="13066" width="15.5703125" style="135" customWidth="1"/>
    <col min="13067" max="13067" width="9.42578125" style="135" bestFit="1" customWidth="1"/>
    <col min="13068" max="13313" width="9.140625" style="135"/>
    <col min="13314" max="13315" width="9.28515625" style="135" bestFit="1" customWidth="1"/>
    <col min="13316" max="13316" width="11.42578125" style="135" customWidth="1"/>
    <col min="13317" max="13317" width="9.42578125" style="135" customWidth="1"/>
    <col min="13318" max="13318" width="12.42578125" style="135" customWidth="1"/>
    <col min="13319" max="13319" width="11.140625" style="135" customWidth="1"/>
    <col min="13320" max="13320" width="14.42578125" style="135" customWidth="1"/>
    <col min="13321" max="13321" width="10.28515625" style="135" customWidth="1"/>
    <col min="13322" max="13322" width="15.5703125" style="135" customWidth="1"/>
    <col min="13323" max="13323" width="9.42578125" style="135" bestFit="1" customWidth="1"/>
    <col min="13324" max="13569" width="9.140625" style="135"/>
    <col min="13570" max="13571" width="9.28515625" style="135" bestFit="1" customWidth="1"/>
    <col min="13572" max="13572" width="11.42578125" style="135" customWidth="1"/>
    <col min="13573" max="13573" width="9.42578125" style="135" customWidth="1"/>
    <col min="13574" max="13574" width="12.42578125" style="135" customWidth="1"/>
    <col min="13575" max="13575" width="11.140625" style="135" customWidth="1"/>
    <col min="13576" max="13576" width="14.42578125" style="135" customWidth="1"/>
    <col min="13577" max="13577" width="10.28515625" style="135" customWidth="1"/>
    <col min="13578" max="13578" width="15.5703125" style="135" customWidth="1"/>
    <col min="13579" max="13579" width="9.42578125" style="135" bestFit="1" customWidth="1"/>
    <col min="13580" max="13825" width="9.140625" style="135"/>
    <col min="13826" max="13827" width="9.28515625" style="135" bestFit="1" customWidth="1"/>
    <col min="13828" max="13828" width="11.42578125" style="135" customWidth="1"/>
    <col min="13829" max="13829" width="9.42578125" style="135" customWidth="1"/>
    <col min="13830" max="13830" width="12.42578125" style="135" customWidth="1"/>
    <col min="13831" max="13831" width="11.140625" style="135" customWidth="1"/>
    <col min="13832" max="13832" width="14.42578125" style="135" customWidth="1"/>
    <col min="13833" max="13833" width="10.28515625" style="135" customWidth="1"/>
    <col min="13834" max="13834" width="15.5703125" style="135" customWidth="1"/>
    <col min="13835" max="13835" width="9.42578125" style="135" bestFit="1" customWidth="1"/>
    <col min="13836" max="14081" width="9.140625" style="135"/>
    <col min="14082" max="14083" width="9.28515625" style="135" bestFit="1" customWidth="1"/>
    <col min="14084" max="14084" width="11.42578125" style="135" customWidth="1"/>
    <col min="14085" max="14085" width="9.42578125" style="135" customWidth="1"/>
    <col min="14086" max="14086" width="12.42578125" style="135" customWidth="1"/>
    <col min="14087" max="14087" width="11.140625" style="135" customWidth="1"/>
    <col min="14088" max="14088" width="14.42578125" style="135" customWidth="1"/>
    <col min="14089" max="14089" width="10.28515625" style="135" customWidth="1"/>
    <col min="14090" max="14090" width="15.5703125" style="135" customWidth="1"/>
    <col min="14091" max="14091" width="9.42578125" style="135" bestFit="1" customWidth="1"/>
    <col min="14092" max="14337" width="9.140625" style="135"/>
    <col min="14338" max="14339" width="9.28515625" style="135" bestFit="1" customWidth="1"/>
    <col min="14340" max="14340" width="11.42578125" style="135" customWidth="1"/>
    <col min="14341" max="14341" width="9.42578125" style="135" customWidth="1"/>
    <col min="14342" max="14342" width="12.42578125" style="135" customWidth="1"/>
    <col min="14343" max="14343" width="11.140625" style="135" customWidth="1"/>
    <col min="14344" max="14344" width="14.42578125" style="135" customWidth="1"/>
    <col min="14345" max="14345" width="10.28515625" style="135" customWidth="1"/>
    <col min="14346" max="14346" width="15.5703125" style="135" customWidth="1"/>
    <col min="14347" max="14347" width="9.42578125" style="135" bestFit="1" customWidth="1"/>
    <col min="14348" max="14593" width="9.140625" style="135"/>
    <col min="14594" max="14595" width="9.28515625" style="135" bestFit="1" customWidth="1"/>
    <col min="14596" max="14596" width="11.42578125" style="135" customWidth="1"/>
    <col min="14597" max="14597" width="9.42578125" style="135" customWidth="1"/>
    <col min="14598" max="14598" width="12.42578125" style="135" customWidth="1"/>
    <col min="14599" max="14599" width="11.140625" style="135" customWidth="1"/>
    <col min="14600" max="14600" width="14.42578125" style="135" customWidth="1"/>
    <col min="14601" max="14601" width="10.28515625" style="135" customWidth="1"/>
    <col min="14602" max="14602" width="15.5703125" style="135" customWidth="1"/>
    <col min="14603" max="14603" width="9.42578125" style="135" bestFit="1" customWidth="1"/>
    <col min="14604" max="14849" width="9.140625" style="135"/>
    <col min="14850" max="14851" width="9.28515625" style="135" bestFit="1" customWidth="1"/>
    <col min="14852" max="14852" width="11.42578125" style="135" customWidth="1"/>
    <col min="14853" max="14853" width="9.42578125" style="135" customWidth="1"/>
    <col min="14854" max="14854" width="12.42578125" style="135" customWidth="1"/>
    <col min="14855" max="14855" width="11.140625" style="135" customWidth="1"/>
    <col min="14856" max="14856" width="14.42578125" style="135" customWidth="1"/>
    <col min="14857" max="14857" width="10.28515625" style="135" customWidth="1"/>
    <col min="14858" max="14858" width="15.5703125" style="135" customWidth="1"/>
    <col min="14859" max="14859" width="9.42578125" style="135" bestFit="1" customWidth="1"/>
    <col min="14860" max="15105" width="9.140625" style="135"/>
    <col min="15106" max="15107" width="9.28515625" style="135" bestFit="1" customWidth="1"/>
    <col min="15108" max="15108" width="11.42578125" style="135" customWidth="1"/>
    <col min="15109" max="15109" width="9.42578125" style="135" customWidth="1"/>
    <col min="15110" max="15110" width="12.42578125" style="135" customWidth="1"/>
    <col min="15111" max="15111" width="11.140625" style="135" customWidth="1"/>
    <col min="15112" max="15112" width="14.42578125" style="135" customWidth="1"/>
    <col min="15113" max="15113" width="10.28515625" style="135" customWidth="1"/>
    <col min="15114" max="15114" width="15.5703125" style="135" customWidth="1"/>
    <col min="15115" max="15115" width="9.42578125" style="135" bestFit="1" customWidth="1"/>
    <col min="15116" max="15361" width="9.140625" style="135"/>
    <col min="15362" max="15363" width="9.28515625" style="135" bestFit="1" customWidth="1"/>
    <col min="15364" max="15364" width="11.42578125" style="135" customWidth="1"/>
    <col min="15365" max="15365" width="9.42578125" style="135" customWidth="1"/>
    <col min="15366" max="15366" width="12.42578125" style="135" customWidth="1"/>
    <col min="15367" max="15367" width="11.140625" style="135" customWidth="1"/>
    <col min="15368" max="15368" width="14.42578125" style="135" customWidth="1"/>
    <col min="15369" max="15369" width="10.28515625" style="135" customWidth="1"/>
    <col min="15370" max="15370" width="15.5703125" style="135" customWidth="1"/>
    <col min="15371" max="15371" width="9.42578125" style="135" bestFit="1" customWidth="1"/>
    <col min="15372" max="15617" width="9.140625" style="135"/>
    <col min="15618" max="15619" width="9.28515625" style="135" bestFit="1" customWidth="1"/>
    <col min="15620" max="15620" width="11.42578125" style="135" customWidth="1"/>
    <col min="15621" max="15621" width="9.42578125" style="135" customWidth="1"/>
    <col min="15622" max="15622" width="12.42578125" style="135" customWidth="1"/>
    <col min="15623" max="15623" width="11.140625" style="135" customWidth="1"/>
    <col min="15624" max="15624" width="14.42578125" style="135" customWidth="1"/>
    <col min="15625" max="15625" width="10.28515625" style="135" customWidth="1"/>
    <col min="15626" max="15626" width="15.5703125" style="135" customWidth="1"/>
    <col min="15627" max="15627" width="9.42578125" style="135" bestFit="1" customWidth="1"/>
    <col min="15628" max="15873" width="9.140625" style="135"/>
    <col min="15874" max="15875" width="9.28515625" style="135" bestFit="1" customWidth="1"/>
    <col min="15876" max="15876" width="11.42578125" style="135" customWidth="1"/>
    <col min="15877" max="15877" width="9.42578125" style="135" customWidth="1"/>
    <col min="15878" max="15878" width="12.42578125" style="135" customWidth="1"/>
    <col min="15879" max="15879" width="11.140625" style="135" customWidth="1"/>
    <col min="15880" max="15880" width="14.42578125" style="135" customWidth="1"/>
    <col min="15881" max="15881" width="10.28515625" style="135" customWidth="1"/>
    <col min="15882" max="15882" width="15.5703125" style="135" customWidth="1"/>
    <col min="15883" max="15883" width="9.42578125" style="135" bestFit="1" customWidth="1"/>
    <col min="15884" max="16129" width="9.140625" style="135"/>
    <col min="16130" max="16131" width="9.28515625" style="135" bestFit="1" customWidth="1"/>
    <col min="16132" max="16132" width="11.42578125" style="135" customWidth="1"/>
    <col min="16133" max="16133" width="9.42578125" style="135" customWidth="1"/>
    <col min="16134" max="16134" width="12.42578125" style="135" customWidth="1"/>
    <col min="16135" max="16135" width="11.140625" style="135" customWidth="1"/>
    <col min="16136" max="16136" width="14.42578125" style="135" customWidth="1"/>
    <col min="16137" max="16137" width="10.28515625" style="135" customWidth="1"/>
    <col min="16138" max="16138" width="15.5703125" style="135" customWidth="1"/>
    <col min="16139" max="16139" width="9.42578125" style="135" bestFit="1" customWidth="1"/>
    <col min="16140" max="16384" width="9.140625" style="135"/>
  </cols>
  <sheetData>
    <row r="1" spans="2:4" x14ac:dyDescent="0.2">
      <c r="D1" s="136" t="s">
        <v>283</v>
      </c>
    </row>
    <row r="2" spans="2:4" x14ac:dyDescent="0.2">
      <c r="D2" s="136" t="s">
        <v>284</v>
      </c>
    </row>
    <row r="3" spans="2:4" x14ac:dyDescent="0.2">
      <c r="B3" s="141">
        <v>2011</v>
      </c>
      <c r="C3" s="192" t="s">
        <v>285</v>
      </c>
      <c r="D3" s="193">
        <v>0</v>
      </c>
    </row>
    <row r="4" spans="2:4" x14ac:dyDescent="0.2">
      <c r="B4" s="141"/>
      <c r="C4" s="192" t="s">
        <v>286</v>
      </c>
      <c r="D4" s="193">
        <v>0.9</v>
      </c>
    </row>
    <row r="5" spans="2:4" x14ac:dyDescent="0.2">
      <c r="B5" s="141"/>
      <c r="C5" s="192" t="s">
        <v>287</v>
      </c>
      <c r="D5" s="193">
        <v>2.4</v>
      </c>
    </row>
    <row r="6" spans="2:4" x14ac:dyDescent="0.2">
      <c r="B6" s="141"/>
      <c r="C6" s="192" t="s">
        <v>288</v>
      </c>
      <c r="D6" s="193">
        <v>1.9</v>
      </c>
    </row>
    <row r="7" spans="2:4" x14ac:dyDescent="0.2">
      <c r="B7" s="142">
        <v>2012</v>
      </c>
      <c r="C7" s="192" t="s">
        <v>285</v>
      </c>
      <c r="D7" s="193">
        <v>1.8</v>
      </c>
    </row>
    <row r="8" spans="2:4" x14ac:dyDescent="0.2">
      <c r="B8" s="143"/>
      <c r="C8" s="192" t="s">
        <v>286</v>
      </c>
      <c r="D8" s="193">
        <v>0.9</v>
      </c>
    </row>
    <row r="9" spans="2:4" x14ac:dyDescent="0.2">
      <c r="B9" s="143"/>
      <c r="C9" s="192" t="s">
        <v>287</v>
      </c>
      <c r="D9" s="194">
        <v>0</v>
      </c>
    </row>
    <row r="10" spans="2:4" x14ac:dyDescent="0.2">
      <c r="B10" s="144"/>
      <c r="C10" s="192" t="s">
        <v>288</v>
      </c>
      <c r="D10" s="193">
        <v>2</v>
      </c>
    </row>
    <row r="11" spans="2:4" ht="15" customHeight="1" x14ac:dyDescent="0.2">
      <c r="B11" s="145">
        <v>2013</v>
      </c>
      <c r="C11" s="192" t="s">
        <v>285</v>
      </c>
      <c r="D11" s="193">
        <v>1.4</v>
      </c>
    </row>
    <row r="12" spans="2:4" x14ac:dyDescent="0.2">
      <c r="B12" s="146"/>
      <c r="C12" s="192" t="s">
        <v>286</v>
      </c>
      <c r="D12" s="193">
        <v>2.7</v>
      </c>
    </row>
    <row r="13" spans="2:4" x14ac:dyDescent="0.2">
      <c r="B13" s="146"/>
      <c r="C13" s="192" t="s">
        <v>287</v>
      </c>
      <c r="D13" s="193">
        <v>2.9</v>
      </c>
    </row>
    <row r="14" spans="2:4" x14ac:dyDescent="0.2">
      <c r="B14" s="147"/>
      <c r="C14" s="192" t="s">
        <v>288</v>
      </c>
      <c r="D14" s="193">
        <v>1.7</v>
      </c>
    </row>
    <row r="15" spans="2:4" x14ac:dyDescent="0.2">
      <c r="B15" s="141">
        <v>2014</v>
      </c>
      <c r="C15" s="192" t="s">
        <v>285</v>
      </c>
      <c r="D15" s="193">
        <v>2.2999999999999998</v>
      </c>
    </row>
    <row r="16" spans="2:4" x14ac:dyDescent="0.2">
      <c r="B16" s="141"/>
      <c r="C16" s="192" t="s">
        <v>286</v>
      </c>
      <c r="D16" s="193">
        <v>0.7</v>
      </c>
    </row>
    <row r="17" spans="2:4" x14ac:dyDescent="0.2">
      <c r="B17" s="141"/>
      <c r="C17" s="192" t="s">
        <v>287</v>
      </c>
      <c r="D17" s="193">
        <v>1.4</v>
      </c>
    </row>
    <row r="18" spans="2:4" x14ac:dyDescent="0.2">
      <c r="B18" s="141"/>
      <c r="C18" s="192" t="s">
        <v>288</v>
      </c>
      <c r="D18" s="193">
        <v>0.6</v>
      </c>
    </row>
    <row r="19" spans="2:4" x14ac:dyDescent="0.2">
      <c r="C19" s="192" t="s">
        <v>285</v>
      </c>
      <c r="D19" s="193">
        <v>-0.4</v>
      </c>
    </row>
    <row r="20" spans="2:4" x14ac:dyDescent="0.2">
      <c r="B20" s="137">
        <v>2015</v>
      </c>
      <c r="C20" s="192" t="s">
        <v>286</v>
      </c>
      <c r="D20" s="193">
        <v>-3.6</v>
      </c>
    </row>
    <row r="21" spans="2:4" x14ac:dyDescent="0.2">
      <c r="B21" s="138"/>
      <c r="C21" s="192" t="s">
        <v>287</v>
      </c>
      <c r="D21" s="193">
        <v>-2.8</v>
      </c>
    </row>
    <row r="22" spans="2:4" x14ac:dyDescent="0.2">
      <c r="B22" s="139"/>
      <c r="C22" s="192" t="s">
        <v>288</v>
      </c>
      <c r="D22" s="193">
        <v>-2.4</v>
      </c>
    </row>
    <row r="23" spans="2:4" x14ac:dyDescent="0.2">
      <c r="B23" s="141">
        <v>2016</v>
      </c>
      <c r="C23" s="192" t="s">
        <v>285</v>
      </c>
      <c r="D23" s="193">
        <v>-2.8</v>
      </c>
    </row>
    <row r="24" spans="2:4" x14ac:dyDescent="0.2">
      <c r="B24" s="141"/>
      <c r="C24" s="192" t="s">
        <v>286</v>
      </c>
      <c r="D24" s="193">
        <v>-0.8</v>
      </c>
    </row>
    <row r="25" spans="2:4" x14ac:dyDescent="0.2">
      <c r="B25" s="141"/>
      <c r="C25" s="192" t="s">
        <v>287</v>
      </c>
      <c r="D25" s="193">
        <v>0.5</v>
      </c>
    </row>
    <row r="26" spans="2:4" x14ac:dyDescent="0.2">
      <c r="B26" s="141"/>
      <c r="C26" s="192" t="s">
        <v>288</v>
      </c>
      <c r="D26" s="193">
        <v>0.4</v>
      </c>
    </row>
    <row r="27" spans="2:4" x14ac:dyDescent="0.2">
      <c r="B27" s="141">
        <v>2017</v>
      </c>
      <c r="C27" s="192" t="s">
        <v>285</v>
      </c>
      <c r="D27" s="193">
        <v>1.4</v>
      </c>
    </row>
    <row r="28" spans="2:4" x14ac:dyDescent="0.2">
      <c r="B28" s="141"/>
      <c r="C28" s="192" t="s">
        <v>286</v>
      </c>
      <c r="D28" s="193">
        <v>2.8</v>
      </c>
    </row>
    <row r="29" spans="2:4" x14ac:dyDescent="0.2">
      <c r="B29" s="141"/>
      <c r="C29" s="192" t="s">
        <v>287</v>
      </c>
      <c r="D29" s="193">
        <v>1.4</v>
      </c>
    </row>
    <row r="30" spans="2:4" x14ac:dyDescent="0.2">
      <c r="B30" s="141"/>
      <c r="C30" s="192" t="s">
        <v>288</v>
      </c>
      <c r="D30" s="193">
        <v>2.4</v>
      </c>
    </row>
    <row r="31" spans="2:4" ht="15" customHeight="1" x14ac:dyDescent="0.2">
      <c r="C31" s="192" t="s">
        <v>285</v>
      </c>
      <c r="D31" s="193">
        <v>3.2</v>
      </c>
    </row>
    <row r="32" spans="2:4" x14ac:dyDescent="0.2">
      <c r="B32" s="137">
        <v>2018</v>
      </c>
      <c r="C32" s="192" t="s">
        <v>286</v>
      </c>
      <c r="D32" s="193">
        <v>3.8</v>
      </c>
    </row>
    <row r="33" spans="2:4" x14ac:dyDescent="0.2">
      <c r="B33" s="137">
        <v>2018</v>
      </c>
      <c r="C33" s="192" t="s">
        <v>287</v>
      </c>
      <c r="D33" s="193">
        <v>3.4</v>
      </c>
    </row>
    <row r="34" spans="2:4" x14ac:dyDescent="0.2">
      <c r="B34" s="137">
        <v>2018</v>
      </c>
      <c r="C34" s="192" t="s">
        <v>288</v>
      </c>
      <c r="D34" s="193">
        <v>1.7</v>
      </c>
    </row>
    <row r="35" spans="2:4" x14ac:dyDescent="0.2">
      <c r="B35" s="137">
        <v>2019</v>
      </c>
      <c r="C35" s="192" t="s">
        <v>285</v>
      </c>
      <c r="D35" s="193">
        <v>4.5</v>
      </c>
    </row>
    <row r="36" spans="2:4" x14ac:dyDescent="0.2">
      <c r="B36" s="143">
        <v>2019</v>
      </c>
      <c r="C36" s="192" t="s">
        <v>286</v>
      </c>
      <c r="D36" s="193">
        <v>3.8</v>
      </c>
    </row>
    <row r="37" spans="2:4" x14ac:dyDescent="0.2">
      <c r="B37" s="143"/>
      <c r="C37" s="192" t="s">
        <v>287</v>
      </c>
      <c r="D37" s="193">
        <v>6</v>
      </c>
    </row>
    <row r="38" spans="2:4" x14ac:dyDescent="0.2">
      <c r="B38" s="144"/>
      <c r="C38" s="192" t="s">
        <v>288</v>
      </c>
      <c r="D38" s="193">
        <v>8.4</v>
      </c>
    </row>
    <row r="39" spans="2:4" x14ac:dyDescent="0.2">
      <c r="B39" s="142">
        <v>2020</v>
      </c>
      <c r="C39" s="192" t="s">
        <v>285</v>
      </c>
      <c r="D39" s="193">
        <v>3</v>
      </c>
    </row>
    <row r="40" spans="2:4" x14ac:dyDescent="0.2">
      <c r="B40" s="143"/>
      <c r="C40" s="192" t="s">
        <v>286</v>
      </c>
      <c r="D40" s="193">
        <v>2.1</v>
      </c>
    </row>
    <row r="41" spans="2:4" x14ac:dyDescent="0.2">
      <c r="B41" s="143"/>
      <c r="C41" s="192" t="s">
        <v>287</v>
      </c>
      <c r="D41" s="193">
        <v>-0.5</v>
      </c>
    </row>
    <row r="42" spans="2:4" x14ac:dyDescent="0.2">
      <c r="B42" s="144"/>
      <c r="C42" s="192" t="s">
        <v>288</v>
      </c>
      <c r="D42" s="193">
        <v>-0.6</v>
      </c>
    </row>
    <row r="43" spans="2:4" x14ac:dyDescent="0.2">
      <c r="B43" s="142">
        <v>2021</v>
      </c>
      <c r="C43" s="191" t="s">
        <v>285</v>
      </c>
      <c r="D43" s="193">
        <v>-1</v>
      </c>
    </row>
    <row r="44" spans="2:4" x14ac:dyDescent="0.2">
      <c r="B44" s="143"/>
      <c r="C44" s="192" t="s">
        <v>286</v>
      </c>
      <c r="D44" s="193">
        <v>0.2</v>
      </c>
    </row>
    <row r="45" spans="2:4" x14ac:dyDescent="0.2">
      <c r="B45" s="143"/>
      <c r="C45" s="192" t="s">
        <v>287</v>
      </c>
      <c r="D45" s="193">
        <v>6.5</v>
      </c>
    </row>
    <row r="46" spans="2:4" x14ac:dyDescent="0.2">
      <c r="B46" s="144"/>
      <c r="C46" s="192" t="s">
        <v>288</v>
      </c>
      <c r="D46" s="193">
        <v>7.6</v>
      </c>
    </row>
    <row r="47" spans="2:4" x14ac:dyDescent="0.2">
      <c r="B47" s="142">
        <v>2022</v>
      </c>
      <c r="C47" s="191" t="s">
        <v>285</v>
      </c>
      <c r="D47" s="193">
        <v>11.2</v>
      </c>
    </row>
    <row r="48" spans="2:4" x14ac:dyDescent="0.2">
      <c r="B48" s="143"/>
      <c r="C48" s="192" t="s">
        <v>286</v>
      </c>
      <c r="D48" s="193">
        <v>12.1</v>
      </c>
    </row>
    <row r="49" spans="2:4" x14ac:dyDescent="0.2">
      <c r="B49" s="143"/>
      <c r="C49" s="192" t="s">
        <v>287</v>
      </c>
      <c r="D49" s="193">
        <v>9.1999999999999993</v>
      </c>
    </row>
    <row r="50" spans="2:4" x14ac:dyDescent="0.2">
      <c r="B50" s="144"/>
      <c r="C50" s="192" t="s">
        <v>288</v>
      </c>
      <c r="D50" s="193">
        <v>5.9</v>
      </c>
    </row>
    <row r="51" spans="2:4" x14ac:dyDescent="0.2">
      <c r="B51" s="178">
        <v>2023</v>
      </c>
      <c r="C51" s="191" t="s">
        <v>285</v>
      </c>
      <c r="D51" s="193">
        <v>6.6</v>
      </c>
    </row>
    <row r="52" spans="2:4" x14ac:dyDescent="0.2">
      <c r="B52" s="176"/>
      <c r="C52" s="191" t="s">
        <v>286</v>
      </c>
      <c r="D52" s="193">
        <v>4.0999999999999996</v>
      </c>
    </row>
    <row r="53" spans="2:4" x14ac:dyDescent="0.2">
      <c r="B53" s="176"/>
      <c r="C53" s="191" t="s">
        <v>287</v>
      </c>
      <c r="D53" s="193">
        <v>1.2</v>
      </c>
    </row>
    <row r="54" spans="2:4" x14ac:dyDescent="0.2">
      <c r="B54" s="176"/>
      <c r="C54" s="191" t="s">
        <v>288</v>
      </c>
      <c r="D54" s="191">
        <v>3.6</v>
      </c>
    </row>
  </sheetData>
  <mergeCells count="11">
    <mergeCell ref="B3:B6"/>
    <mergeCell ref="B7:B10"/>
    <mergeCell ref="B11:B14"/>
    <mergeCell ref="B47:B50"/>
    <mergeCell ref="B15:B18"/>
    <mergeCell ref="B23:B26"/>
    <mergeCell ref="B27:B30"/>
    <mergeCell ref="B36:B38"/>
    <mergeCell ref="B39:B42"/>
    <mergeCell ref="B43:B46"/>
    <mergeCell ref="B51:B5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B8963-E22F-4951-9C8F-F78CDBB22AD3}">
  <dimension ref="C2:AC251"/>
  <sheetViews>
    <sheetView topLeftCell="A19" workbookViewId="0">
      <selection activeCell="M46" sqref="M46"/>
    </sheetView>
  </sheetViews>
  <sheetFormatPr defaultColWidth="9.140625" defaultRowHeight="15.75" x14ac:dyDescent="0.25"/>
  <cols>
    <col min="1" max="1" width="9.140625" style="17"/>
    <col min="2" max="2" width="2.7109375" style="17" customWidth="1"/>
    <col min="3" max="3" width="7.85546875" style="17" customWidth="1"/>
    <col min="4" max="6" width="9.140625" style="17"/>
    <col min="7" max="7" width="9.42578125" style="17" bestFit="1" customWidth="1"/>
    <col min="8" max="8" width="2.5703125" style="17" customWidth="1"/>
    <col min="9" max="9" width="5.140625" style="17" customWidth="1"/>
    <col min="10" max="10" width="10" style="17" customWidth="1"/>
    <col min="11" max="11" width="4.42578125" style="17" customWidth="1"/>
    <col min="12" max="12" width="9.42578125" style="17" customWidth="1"/>
    <col min="13" max="13" width="8" style="17" customWidth="1"/>
    <col min="14" max="14" width="3.140625" style="17" customWidth="1"/>
    <col min="15" max="258" width="9.140625" style="17"/>
    <col min="259" max="259" width="7.85546875" style="17" customWidth="1"/>
    <col min="260" max="262" width="9.140625" style="17"/>
    <col min="263" max="263" width="9.42578125" style="17" bestFit="1" customWidth="1"/>
    <col min="264" max="264" width="2.5703125" style="17" customWidth="1"/>
    <col min="265" max="265" width="5.140625" style="17" customWidth="1"/>
    <col min="266" max="266" width="10" style="17" customWidth="1"/>
    <col min="267" max="267" width="4.42578125" style="17" customWidth="1"/>
    <col min="268" max="268" width="9.42578125" style="17" customWidth="1"/>
    <col min="269" max="269" width="8" style="17" customWidth="1"/>
    <col min="270" max="270" width="3.140625" style="17" customWidth="1"/>
    <col min="271" max="514" width="9.140625" style="17"/>
    <col min="515" max="515" width="7.85546875" style="17" customWidth="1"/>
    <col min="516" max="518" width="9.140625" style="17"/>
    <col min="519" max="519" width="9.42578125" style="17" bestFit="1" customWidth="1"/>
    <col min="520" max="520" width="2.5703125" style="17" customWidth="1"/>
    <col min="521" max="521" width="5.140625" style="17" customWidth="1"/>
    <col min="522" max="522" width="10" style="17" customWidth="1"/>
    <col min="523" max="523" width="4.42578125" style="17" customWidth="1"/>
    <col min="524" max="524" width="9.42578125" style="17" customWidth="1"/>
    <col min="525" max="525" width="8" style="17" customWidth="1"/>
    <col min="526" max="526" width="3.140625" style="17" customWidth="1"/>
    <col min="527" max="770" width="9.140625" style="17"/>
    <col min="771" max="771" width="7.85546875" style="17" customWidth="1"/>
    <col min="772" max="774" width="9.140625" style="17"/>
    <col min="775" max="775" width="9.42578125" style="17" bestFit="1" customWidth="1"/>
    <col min="776" max="776" width="2.5703125" style="17" customWidth="1"/>
    <col min="777" max="777" width="5.140625" style="17" customWidth="1"/>
    <col min="778" max="778" width="10" style="17" customWidth="1"/>
    <col min="779" max="779" width="4.42578125" style="17" customWidth="1"/>
    <col min="780" max="780" width="9.42578125" style="17" customWidth="1"/>
    <col min="781" max="781" width="8" style="17" customWidth="1"/>
    <col min="782" max="782" width="3.140625" style="17" customWidth="1"/>
    <col min="783" max="1026" width="9.140625" style="17"/>
    <col min="1027" max="1027" width="7.85546875" style="17" customWidth="1"/>
    <col min="1028" max="1030" width="9.140625" style="17"/>
    <col min="1031" max="1031" width="9.42578125" style="17" bestFit="1" customWidth="1"/>
    <col min="1032" max="1032" width="2.5703125" style="17" customWidth="1"/>
    <col min="1033" max="1033" width="5.140625" style="17" customWidth="1"/>
    <col min="1034" max="1034" width="10" style="17" customWidth="1"/>
    <col min="1035" max="1035" width="4.42578125" style="17" customWidth="1"/>
    <col min="1036" max="1036" width="9.42578125" style="17" customWidth="1"/>
    <col min="1037" max="1037" width="8" style="17" customWidth="1"/>
    <col min="1038" max="1038" width="3.140625" style="17" customWidth="1"/>
    <col min="1039" max="1282" width="9.140625" style="17"/>
    <col min="1283" max="1283" width="7.85546875" style="17" customWidth="1"/>
    <col min="1284" max="1286" width="9.140625" style="17"/>
    <col min="1287" max="1287" width="9.42578125" style="17" bestFit="1" customWidth="1"/>
    <col min="1288" max="1288" width="2.5703125" style="17" customWidth="1"/>
    <col min="1289" max="1289" width="5.140625" style="17" customWidth="1"/>
    <col min="1290" max="1290" width="10" style="17" customWidth="1"/>
    <col min="1291" max="1291" width="4.42578125" style="17" customWidth="1"/>
    <col min="1292" max="1292" width="9.42578125" style="17" customWidth="1"/>
    <col min="1293" max="1293" width="8" style="17" customWidth="1"/>
    <col min="1294" max="1294" width="3.140625" style="17" customWidth="1"/>
    <col min="1295" max="1538" width="9.140625" style="17"/>
    <col min="1539" max="1539" width="7.85546875" style="17" customWidth="1"/>
    <col min="1540" max="1542" width="9.140625" style="17"/>
    <col min="1543" max="1543" width="9.42578125" style="17" bestFit="1" customWidth="1"/>
    <col min="1544" max="1544" width="2.5703125" style="17" customWidth="1"/>
    <col min="1545" max="1545" width="5.140625" style="17" customWidth="1"/>
    <col min="1546" max="1546" width="10" style="17" customWidth="1"/>
    <col min="1547" max="1547" width="4.42578125" style="17" customWidth="1"/>
    <col min="1548" max="1548" width="9.42578125" style="17" customWidth="1"/>
    <col min="1549" max="1549" width="8" style="17" customWidth="1"/>
    <col min="1550" max="1550" width="3.140625" style="17" customWidth="1"/>
    <col min="1551" max="1794" width="9.140625" style="17"/>
    <col min="1795" max="1795" width="7.85546875" style="17" customWidth="1"/>
    <col min="1796" max="1798" width="9.140625" style="17"/>
    <col min="1799" max="1799" width="9.42578125" style="17" bestFit="1" customWidth="1"/>
    <col min="1800" max="1800" width="2.5703125" style="17" customWidth="1"/>
    <col min="1801" max="1801" width="5.140625" style="17" customWidth="1"/>
    <col min="1802" max="1802" width="10" style="17" customWidth="1"/>
    <col min="1803" max="1803" width="4.42578125" style="17" customWidth="1"/>
    <col min="1804" max="1804" width="9.42578125" style="17" customWidth="1"/>
    <col min="1805" max="1805" width="8" style="17" customWidth="1"/>
    <col min="1806" max="1806" width="3.140625" style="17" customWidth="1"/>
    <col min="1807" max="2050" width="9.140625" style="17"/>
    <col min="2051" max="2051" width="7.85546875" style="17" customWidth="1"/>
    <col min="2052" max="2054" width="9.140625" style="17"/>
    <col min="2055" max="2055" width="9.42578125" style="17" bestFit="1" customWidth="1"/>
    <col min="2056" max="2056" width="2.5703125" style="17" customWidth="1"/>
    <col min="2057" max="2057" width="5.140625" style="17" customWidth="1"/>
    <col min="2058" max="2058" width="10" style="17" customWidth="1"/>
    <col min="2059" max="2059" width="4.42578125" style="17" customWidth="1"/>
    <col min="2060" max="2060" width="9.42578125" style="17" customWidth="1"/>
    <col min="2061" max="2061" width="8" style="17" customWidth="1"/>
    <col min="2062" max="2062" width="3.140625" style="17" customWidth="1"/>
    <col min="2063" max="2306" width="9.140625" style="17"/>
    <col min="2307" max="2307" width="7.85546875" style="17" customWidth="1"/>
    <col min="2308" max="2310" width="9.140625" style="17"/>
    <col min="2311" max="2311" width="9.42578125" style="17" bestFit="1" customWidth="1"/>
    <col min="2312" max="2312" width="2.5703125" style="17" customWidth="1"/>
    <col min="2313" max="2313" width="5.140625" style="17" customWidth="1"/>
    <col min="2314" max="2314" width="10" style="17" customWidth="1"/>
    <col min="2315" max="2315" width="4.42578125" style="17" customWidth="1"/>
    <col min="2316" max="2316" width="9.42578125" style="17" customWidth="1"/>
    <col min="2317" max="2317" width="8" style="17" customWidth="1"/>
    <col min="2318" max="2318" width="3.140625" style="17" customWidth="1"/>
    <col min="2319" max="2562" width="9.140625" style="17"/>
    <col min="2563" max="2563" width="7.85546875" style="17" customWidth="1"/>
    <col min="2564" max="2566" width="9.140625" style="17"/>
    <col min="2567" max="2567" width="9.42578125" style="17" bestFit="1" customWidth="1"/>
    <col min="2568" max="2568" width="2.5703125" style="17" customWidth="1"/>
    <col min="2569" max="2569" width="5.140625" style="17" customWidth="1"/>
    <col min="2570" max="2570" width="10" style="17" customWidth="1"/>
    <col min="2571" max="2571" width="4.42578125" style="17" customWidth="1"/>
    <col min="2572" max="2572" width="9.42578125" style="17" customWidth="1"/>
    <col min="2573" max="2573" width="8" style="17" customWidth="1"/>
    <col min="2574" max="2574" width="3.140625" style="17" customWidth="1"/>
    <col min="2575" max="2818" width="9.140625" style="17"/>
    <col min="2819" max="2819" width="7.85546875" style="17" customWidth="1"/>
    <col min="2820" max="2822" width="9.140625" style="17"/>
    <col min="2823" max="2823" width="9.42578125" style="17" bestFit="1" customWidth="1"/>
    <col min="2824" max="2824" width="2.5703125" style="17" customWidth="1"/>
    <col min="2825" max="2825" width="5.140625" style="17" customWidth="1"/>
    <col min="2826" max="2826" width="10" style="17" customWidth="1"/>
    <col min="2827" max="2827" width="4.42578125" style="17" customWidth="1"/>
    <col min="2828" max="2828" width="9.42578125" style="17" customWidth="1"/>
    <col min="2829" max="2829" width="8" style="17" customWidth="1"/>
    <col min="2830" max="2830" width="3.140625" style="17" customWidth="1"/>
    <col min="2831" max="3074" width="9.140625" style="17"/>
    <col min="3075" max="3075" width="7.85546875" style="17" customWidth="1"/>
    <col min="3076" max="3078" width="9.140625" style="17"/>
    <col min="3079" max="3079" width="9.42578125" style="17" bestFit="1" customWidth="1"/>
    <col min="3080" max="3080" width="2.5703125" style="17" customWidth="1"/>
    <col min="3081" max="3081" width="5.140625" style="17" customWidth="1"/>
    <col min="3082" max="3082" width="10" style="17" customWidth="1"/>
    <col min="3083" max="3083" width="4.42578125" style="17" customWidth="1"/>
    <col min="3084" max="3084" width="9.42578125" style="17" customWidth="1"/>
    <col min="3085" max="3085" width="8" style="17" customWidth="1"/>
    <col min="3086" max="3086" width="3.140625" style="17" customWidth="1"/>
    <col min="3087" max="3330" width="9.140625" style="17"/>
    <col min="3331" max="3331" width="7.85546875" style="17" customWidth="1"/>
    <col min="3332" max="3334" width="9.140625" style="17"/>
    <col min="3335" max="3335" width="9.42578125" style="17" bestFit="1" customWidth="1"/>
    <col min="3336" max="3336" width="2.5703125" style="17" customWidth="1"/>
    <col min="3337" max="3337" width="5.140625" style="17" customWidth="1"/>
    <col min="3338" max="3338" width="10" style="17" customWidth="1"/>
    <col min="3339" max="3339" width="4.42578125" style="17" customWidth="1"/>
    <col min="3340" max="3340" width="9.42578125" style="17" customWidth="1"/>
    <col min="3341" max="3341" width="8" style="17" customWidth="1"/>
    <col min="3342" max="3342" width="3.140625" style="17" customWidth="1"/>
    <col min="3343" max="3586" width="9.140625" style="17"/>
    <col min="3587" max="3587" width="7.85546875" style="17" customWidth="1"/>
    <col min="3588" max="3590" width="9.140625" style="17"/>
    <col min="3591" max="3591" width="9.42578125" style="17" bestFit="1" customWidth="1"/>
    <col min="3592" max="3592" width="2.5703125" style="17" customWidth="1"/>
    <col min="3593" max="3593" width="5.140625" style="17" customWidth="1"/>
    <col min="3594" max="3594" width="10" style="17" customWidth="1"/>
    <col min="3595" max="3595" width="4.42578125" style="17" customWidth="1"/>
    <col min="3596" max="3596" width="9.42578125" style="17" customWidth="1"/>
    <col min="3597" max="3597" width="8" style="17" customWidth="1"/>
    <col min="3598" max="3598" width="3.140625" style="17" customWidth="1"/>
    <col min="3599" max="3842" width="9.140625" style="17"/>
    <col min="3843" max="3843" width="7.85546875" style="17" customWidth="1"/>
    <col min="3844" max="3846" width="9.140625" style="17"/>
    <col min="3847" max="3847" width="9.42578125" style="17" bestFit="1" customWidth="1"/>
    <col min="3848" max="3848" width="2.5703125" style="17" customWidth="1"/>
    <col min="3849" max="3849" width="5.140625" style="17" customWidth="1"/>
    <col min="3850" max="3850" width="10" style="17" customWidth="1"/>
    <col min="3851" max="3851" width="4.42578125" style="17" customWidth="1"/>
    <col min="3852" max="3852" width="9.42578125" style="17" customWidth="1"/>
    <col min="3853" max="3853" width="8" style="17" customWidth="1"/>
    <col min="3854" max="3854" width="3.140625" style="17" customWidth="1"/>
    <col min="3855" max="4098" width="9.140625" style="17"/>
    <col min="4099" max="4099" width="7.85546875" style="17" customWidth="1"/>
    <col min="4100" max="4102" width="9.140625" style="17"/>
    <col min="4103" max="4103" width="9.42578125" style="17" bestFit="1" customWidth="1"/>
    <col min="4104" max="4104" width="2.5703125" style="17" customWidth="1"/>
    <col min="4105" max="4105" width="5.140625" style="17" customWidth="1"/>
    <col min="4106" max="4106" width="10" style="17" customWidth="1"/>
    <col min="4107" max="4107" width="4.42578125" style="17" customWidth="1"/>
    <col min="4108" max="4108" width="9.42578125" style="17" customWidth="1"/>
    <col min="4109" max="4109" width="8" style="17" customWidth="1"/>
    <col min="4110" max="4110" width="3.140625" style="17" customWidth="1"/>
    <col min="4111" max="4354" width="9.140625" style="17"/>
    <col min="4355" max="4355" width="7.85546875" style="17" customWidth="1"/>
    <col min="4356" max="4358" width="9.140625" style="17"/>
    <col min="4359" max="4359" width="9.42578125" style="17" bestFit="1" customWidth="1"/>
    <col min="4360" max="4360" width="2.5703125" style="17" customWidth="1"/>
    <col min="4361" max="4361" width="5.140625" style="17" customWidth="1"/>
    <col min="4362" max="4362" width="10" style="17" customWidth="1"/>
    <col min="4363" max="4363" width="4.42578125" style="17" customWidth="1"/>
    <col min="4364" max="4364" width="9.42578125" style="17" customWidth="1"/>
    <col min="4365" max="4365" width="8" style="17" customWidth="1"/>
    <col min="4366" max="4366" width="3.140625" style="17" customWidth="1"/>
    <col min="4367" max="4610" width="9.140625" style="17"/>
    <col min="4611" max="4611" width="7.85546875" style="17" customWidth="1"/>
    <col min="4612" max="4614" width="9.140625" style="17"/>
    <col min="4615" max="4615" width="9.42578125" style="17" bestFit="1" customWidth="1"/>
    <col min="4616" max="4616" width="2.5703125" style="17" customWidth="1"/>
    <col min="4617" max="4617" width="5.140625" style="17" customWidth="1"/>
    <col min="4618" max="4618" width="10" style="17" customWidth="1"/>
    <col min="4619" max="4619" width="4.42578125" style="17" customWidth="1"/>
    <col min="4620" max="4620" width="9.42578125" style="17" customWidth="1"/>
    <col min="4621" max="4621" width="8" style="17" customWidth="1"/>
    <col min="4622" max="4622" width="3.140625" style="17" customWidth="1"/>
    <col min="4623" max="4866" width="9.140625" style="17"/>
    <col min="4867" max="4867" width="7.85546875" style="17" customWidth="1"/>
    <col min="4868" max="4870" width="9.140625" style="17"/>
    <col min="4871" max="4871" width="9.42578125" style="17" bestFit="1" customWidth="1"/>
    <col min="4872" max="4872" width="2.5703125" style="17" customWidth="1"/>
    <col min="4873" max="4873" width="5.140625" style="17" customWidth="1"/>
    <col min="4874" max="4874" width="10" style="17" customWidth="1"/>
    <col min="4875" max="4875" width="4.42578125" style="17" customWidth="1"/>
    <col min="4876" max="4876" width="9.42578125" style="17" customWidth="1"/>
    <col min="4877" max="4877" width="8" style="17" customWidth="1"/>
    <col min="4878" max="4878" width="3.140625" style="17" customWidth="1"/>
    <col min="4879" max="5122" width="9.140625" style="17"/>
    <col min="5123" max="5123" width="7.85546875" style="17" customWidth="1"/>
    <col min="5124" max="5126" width="9.140625" style="17"/>
    <col min="5127" max="5127" width="9.42578125" style="17" bestFit="1" customWidth="1"/>
    <col min="5128" max="5128" width="2.5703125" style="17" customWidth="1"/>
    <col min="5129" max="5129" width="5.140625" style="17" customWidth="1"/>
    <col min="5130" max="5130" width="10" style="17" customWidth="1"/>
    <col min="5131" max="5131" width="4.42578125" style="17" customWidth="1"/>
    <col min="5132" max="5132" width="9.42578125" style="17" customWidth="1"/>
    <col min="5133" max="5133" width="8" style="17" customWidth="1"/>
    <col min="5134" max="5134" width="3.140625" style="17" customWidth="1"/>
    <col min="5135" max="5378" width="9.140625" style="17"/>
    <col min="5379" max="5379" width="7.85546875" style="17" customWidth="1"/>
    <col min="5380" max="5382" width="9.140625" style="17"/>
    <col min="5383" max="5383" width="9.42578125" style="17" bestFit="1" customWidth="1"/>
    <col min="5384" max="5384" width="2.5703125" style="17" customWidth="1"/>
    <col min="5385" max="5385" width="5.140625" style="17" customWidth="1"/>
    <col min="5386" max="5386" width="10" style="17" customWidth="1"/>
    <col min="5387" max="5387" width="4.42578125" style="17" customWidth="1"/>
    <col min="5388" max="5388" width="9.42578125" style="17" customWidth="1"/>
    <col min="5389" max="5389" width="8" style="17" customWidth="1"/>
    <col min="5390" max="5390" width="3.140625" style="17" customWidth="1"/>
    <col min="5391" max="5634" width="9.140625" style="17"/>
    <col min="5635" max="5635" width="7.85546875" style="17" customWidth="1"/>
    <col min="5636" max="5638" width="9.140625" style="17"/>
    <col min="5639" max="5639" width="9.42578125" style="17" bestFit="1" customWidth="1"/>
    <col min="5640" max="5640" width="2.5703125" style="17" customWidth="1"/>
    <col min="5641" max="5641" width="5.140625" style="17" customWidth="1"/>
    <col min="5642" max="5642" width="10" style="17" customWidth="1"/>
    <col min="5643" max="5643" width="4.42578125" style="17" customWidth="1"/>
    <col min="5644" max="5644" width="9.42578125" style="17" customWidth="1"/>
    <col min="5645" max="5645" width="8" style="17" customWidth="1"/>
    <col min="5646" max="5646" width="3.140625" style="17" customWidth="1"/>
    <col min="5647" max="5890" width="9.140625" style="17"/>
    <col min="5891" max="5891" width="7.85546875" style="17" customWidth="1"/>
    <col min="5892" max="5894" width="9.140625" style="17"/>
    <col min="5895" max="5895" width="9.42578125" style="17" bestFit="1" customWidth="1"/>
    <col min="5896" max="5896" width="2.5703125" style="17" customWidth="1"/>
    <col min="5897" max="5897" width="5.140625" style="17" customWidth="1"/>
    <col min="5898" max="5898" width="10" style="17" customWidth="1"/>
    <col min="5899" max="5899" width="4.42578125" style="17" customWidth="1"/>
    <col min="5900" max="5900" width="9.42578125" style="17" customWidth="1"/>
    <col min="5901" max="5901" width="8" style="17" customWidth="1"/>
    <col min="5902" max="5902" width="3.140625" style="17" customWidth="1"/>
    <col min="5903" max="6146" width="9.140625" style="17"/>
    <col min="6147" max="6147" width="7.85546875" style="17" customWidth="1"/>
    <col min="6148" max="6150" width="9.140625" style="17"/>
    <col min="6151" max="6151" width="9.42578125" style="17" bestFit="1" customWidth="1"/>
    <col min="6152" max="6152" width="2.5703125" style="17" customWidth="1"/>
    <col min="6153" max="6153" width="5.140625" style="17" customWidth="1"/>
    <col min="6154" max="6154" width="10" style="17" customWidth="1"/>
    <col min="6155" max="6155" width="4.42578125" style="17" customWidth="1"/>
    <col min="6156" max="6156" width="9.42578125" style="17" customWidth="1"/>
    <col min="6157" max="6157" width="8" style="17" customWidth="1"/>
    <col min="6158" max="6158" width="3.140625" style="17" customWidth="1"/>
    <col min="6159" max="6402" width="9.140625" style="17"/>
    <col min="6403" max="6403" width="7.85546875" style="17" customWidth="1"/>
    <col min="6404" max="6406" width="9.140625" style="17"/>
    <col min="6407" max="6407" width="9.42578125" style="17" bestFit="1" customWidth="1"/>
    <col min="6408" max="6408" width="2.5703125" style="17" customWidth="1"/>
    <col min="6409" max="6409" width="5.140625" style="17" customWidth="1"/>
    <col min="6410" max="6410" width="10" style="17" customWidth="1"/>
    <col min="6411" max="6411" width="4.42578125" style="17" customWidth="1"/>
    <col min="6412" max="6412" width="9.42578125" style="17" customWidth="1"/>
    <col min="6413" max="6413" width="8" style="17" customWidth="1"/>
    <col min="6414" max="6414" width="3.140625" style="17" customWidth="1"/>
    <col min="6415" max="6658" width="9.140625" style="17"/>
    <col min="6659" max="6659" width="7.85546875" style="17" customWidth="1"/>
    <col min="6660" max="6662" width="9.140625" style="17"/>
    <col min="6663" max="6663" width="9.42578125" style="17" bestFit="1" customWidth="1"/>
    <col min="6664" max="6664" width="2.5703125" style="17" customWidth="1"/>
    <col min="6665" max="6665" width="5.140625" style="17" customWidth="1"/>
    <col min="6666" max="6666" width="10" style="17" customWidth="1"/>
    <col min="6667" max="6667" width="4.42578125" style="17" customWidth="1"/>
    <col min="6668" max="6668" width="9.42578125" style="17" customWidth="1"/>
    <col min="6669" max="6669" width="8" style="17" customWidth="1"/>
    <col min="6670" max="6670" width="3.140625" style="17" customWidth="1"/>
    <col min="6671" max="6914" width="9.140625" style="17"/>
    <col min="6915" max="6915" width="7.85546875" style="17" customWidth="1"/>
    <col min="6916" max="6918" width="9.140625" style="17"/>
    <col min="6919" max="6919" width="9.42578125" style="17" bestFit="1" customWidth="1"/>
    <col min="6920" max="6920" width="2.5703125" style="17" customWidth="1"/>
    <col min="6921" max="6921" width="5.140625" style="17" customWidth="1"/>
    <col min="6922" max="6922" width="10" style="17" customWidth="1"/>
    <col min="6923" max="6923" width="4.42578125" style="17" customWidth="1"/>
    <col min="6924" max="6924" width="9.42578125" style="17" customWidth="1"/>
    <col min="6925" max="6925" width="8" style="17" customWidth="1"/>
    <col min="6926" max="6926" width="3.140625" style="17" customWidth="1"/>
    <col min="6927" max="7170" width="9.140625" style="17"/>
    <col min="7171" max="7171" width="7.85546875" style="17" customWidth="1"/>
    <col min="7172" max="7174" width="9.140625" style="17"/>
    <col min="7175" max="7175" width="9.42578125" style="17" bestFit="1" customWidth="1"/>
    <col min="7176" max="7176" width="2.5703125" style="17" customWidth="1"/>
    <col min="7177" max="7177" width="5.140625" style="17" customWidth="1"/>
    <col min="7178" max="7178" width="10" style="17" customWidth="1"/>
    <col min="7179" max="7179" width="4.42578125" style="17" customWidth="1"/>
    <col min="7180" max="7180" width="9.42578125" style="17" customWidth="1"/>
    <col min="7181" max="7181" width="8" style="17" customWidth="1"/>
    <col min="7182" max="7182" width="3.140625" style="17" customWidth="1"/>
    <col min="7183" max="7426" width="9.140625" style="17"/>
    <col min="7427" max="7427" width="7.85546875" style="17" customWidth="1"/>
    <col min="7428" max="7430" width="9.140625" style="17"/>
    <col min="7431" max="7431" width="9.42578125" style="17" bestFit="1" customWidth="1"/>
    <col min="7432" max="7432" width="2.5703125" style="17" customWidth="1"/>
    <col min="7433" max="7433" width="5.140625" style="17" customWidth="1"/>
    <col min="7434" max="7434" width="10" style="17" customWidth="1"/>
    <col min="7435" max="7435" width="4.42578125" style="17" customWidth="1"/>
    <col min="7436" max="7436" width="9.42578125" style="17" customWidth="1"/>
    <col min="7437" max="7437" width="8" style="17" customWidth="1"/>
    <col min="7438" max="7438" width="3.140625" style="17" customWidth="1"/>
    <col min="7439" max="7682" width="9.140625" style="17"/>
    <col min="7683" max="7683" width="7.85546875" style="17" customWidth="1"/>
    <col min="7684" max="7686" width="9.140625" style="17"/>
    <col min="7687" max="7687" width="9.42578125" style="17" bestFit="1" customWidth="1"/>
    <col min="7688" max="7688" width="2.5703125" style="17" customWidth="1"/>
    <col min="7689" max="7689" width="5.140625" style="17" customWidth="1"/>
    <col min="7690" max="7690" width="10" style="17" customWidth="1"/>
    <col min="7691" max="7691" width="4.42578125" style="17" customWidth="1"/>
    <col min="7692" max="7692" width="9.42578125" style="17" customWidth="1"/>
    <col min="7693" max="7693" width="8" style="17" customWidth="1"/>
    <col min="7694" max="7694" width="3.140625" style="17" customWidth="1"/>
    <col min="7695" max="7938" width="9.140625" style="17"/>
    <col min="7939" max="7939" width="7.85546875" style="17" customWidth="1"/>
    <col min="7940" max="7942" width="9.140625" style="17"/>
    <col min="7943" max="7943" width="9.42578125" style="17" bestFit="1" customWidth="1"/>
    <col min="7944" max="7944" width="2.5703125" style="17" customWidth="1"/>
    <col min="7945" max="7945" width="5.140625" style="17" customWidth="1"/>
    <col min="7946" max="7946" width="10" style="17" customWidth="1"/>
    <col min="7947" max="7947" width="4.42578125" style="17" customWidth="1"/>
    <col min="7948" max="7948" width="9.42578125" style="17" customWidth="1"/>
    <col min="7949" max="7949" width="8" style="17" customWidth="1"/>
    <col min="7950" max="7950" width="3.140625" style="17" customWidth="1"/>
    <col min="7951" max="8194" width="9.140625" style="17"/>
    <col min="8195" max="8195" width="7.85546875" style="17" customWidth="1"/>
    <col min="8196" max="8198" width="9.140625" style="17"/>
    <col min="8199" max="8199" width="9.42578125" style="17" bestFit="1" customWidth="1"/>
    <col min="8200" max="8200" width="2.5703125" style="17" customWidth="1"/>
    <col min="8201" max="8201" width="5.140625" style="17" customWidth="1"/>
    <col min="8202" max="8202" width="10" style="17" customWidth="1"/>
    <col min="8203" max="8203" width="4.42578125" style="17" customWidth="1"/>
    <col min="8204" max="8204" width="9.42578125" style="17" customWidth="1"/>
    <col min="8205" max="8205" width="8" style="17" customWidth="1"/>
    <col min="8206" max="8206" width="3.140625" style="17" customWidth="1"/>
    <col min="8207" max="8450" width="9.140625" style="17"/>
    <col min="8451" max="8451" width="7.85546875" style="17" customWidth="1"/>
    <col min="8452" max="8454" width="9.140625" style="17"/>
    <col min="8455" max="8455" width="9.42578125" style="17" bestFit="1" customWidth="1"/>
    <col min="8456" max="8456" width="2.5703125" style="17" customWidth="1"/>
    <col min="8457" max="8457" width="5.140625" style="17" customWidth="1"/>
    <col min="8458" max="8458" width="10" style="17" customWidth="1"/>
    <col min="8459" max="8459" width="4.42578125" style="17" customWidth="1"/>
    <col min="8460" max="8460" width="9.42578125" style="17" customWidth="1"/>
    <col min="8461" max="8461" width="8" style="17" customWidth="1"/>
    <col min="8462" max="8462" width="3.140625" style="17" customWidth="1"/>
    <col min="8463" max="8706" width="9.140625" style="17"/>
    <col min="8707" max="8707" width="7.85546875" style="17" customWidth="1"/>
    <col min="8708" max="8710" width="9.140625" style="17"/>
    <col min="8711" max="8711" width="9.42578125" style="17" bestFit="1" customWidth="1"/>
    <col min="8712" max="8712" width="2.5703125" style="17" customWidth="1"/>
    <col min="8713" max="8713" width="5.140625" style="17" customWidth="1"/>
    <col min="8714" max="8714" width="10" style="17" customWidth="1"/>
    <col min="8715" max="8715" width="4.42578125" style="17" customWidth="1"/>
    <col min="8716" max="8716" width="9.42578125" style="17" customWidth="1"/>
    <col min="8717" max="8717" width="8" style="17" customWidth="1"/>
    <col min="8718" max="8718" width="3.140625" style="17" customWidth="1"/>
    <col min="8719" max="8962" width="9.140625" style="17"/>
    <col min="8963" max="8963" width="7.85546875" style="17" customWidth="1"/>
    <col min="8964" max="8966" width="9.140625" style="17"/>
    <col min="8967" max="8967" width="9.42578125" style="17" bestFit="1" customWidth="1"/>
    <col min="8968" max="8968" width="2.5703125" style="17" customWidth="1"/>
    <col min="8969" max="8969" width="5.140625" style="17" customWidth="1"/>
    <col min="8970" max="8970" width="10" style="17" customWidth="1"/>
    <col min="8971" max="8971" width="4.42578125" style="17" customWidth="1"/>
    <col min="8972" max="8972" width="9.42578125" style="17" customWidth="1"/>
    <col min="8973" max="8973" width="8" style="17" customWidth="1"/>
    <col min="8974" max="8974" width="3.140625" style="17" customWidth="1"/>
    <col min="8975" max="9218" width="9.140625" style="17"/>
    <col min="9219" max="9219" width="7.85546875" style="17" customWidth="1"/>
    <col min="9220" max="9222" width="9.140625" style="17"/>
    <col min="9223" max="9223" width="9.42578125" style="17" bestFit="1" customWidth="1"/>
    <col min="9224" max="9224" width="2.5703125" style="17" customWidth="1"/>
    <col min="9225" max="9225" width="5.140625" style="17" customWidth="1"/>
    <col min="9226" max="9226" width="10" style="17" customWidth="1"/>
    <col min="9227" max="9227" width="4.42578125" style="17" customWidth="1"/>
    <col min="9228" max="9228" width="9.42578125" style="17" customWidth="1"/>
    <col min="9229" max="9229" width="8" style="17" customWidth="1"/>
    <col min="9230" max="9230" width="3.140625" style="17" customWidth="1"/>
    <col min="9231" max="9474" width="9.140625" style="17"/>
    <col min="9475" max="9475" width="7.85546875" style="17" customWidth="1"/>
    <col min="9476" max="9478" width="9.140625" style="17"/>
    <col min="9479" max="9479" width="9.42578125" style="17" bestFit="1" customWidth="1"/>
    <col min="9480" max="9480" width="2.5703125" style="17" customWidth="1"/>
    <col min="9481" max="9481" width="5.140625" style="17" customWidth="1"/>
    <col min="9482" max="9482" width="10" style="17" customWidth="1"/>
    <col min="9483" max="9483" width="4.42578125" style="17" customWidth="1"/>
    <col min="9484" max="9484" width="9.42578125" style="17" customWidth="1"/>
    <col min="9485" max="9485" width="8" style="17" customWidth="1"/>
    <col min="9486" max="9486" width="3.140625" style="17" customWidth="1"/>
    <col min="9487" max="9730" width="9.140625" style="17"/>
    <col min="9731" max="9731" width="7.85546875" style="17" customWidth="1"/>
    <col min="9732" max="9734" width="9.140625" style="17"/>
    <col min="9735" max="9735" width="9.42578125" style="17" bestFit="1" customWidth="1"/>
    <col min="9736" max="9736" width="2.5703125" style="17" customWidth="1"/>
    <col min="9737" max="9737" width="5.140625" style="17" customWidth="1"/>
    <col min="9738" max="9738" width="10" style="17" customWidth="1"/>
    <col min="9739" max="9739" width="4.42578125" style="17" customWidth="1"/>
    <col min="9740" max="9740" width="9.42578125" style="17" customWidth="1"/>
    <col min="9741" max="9741" width="8" style="17" customWidth="1"/>
    <col min="9742" max="9742" width="3.140625" style="17" customWidth="1"/>
    <col min="9743" max="9986" width="9.140625" style="17"/>
    <col min="9987" max="9987" width="7.85546875" style="17" customWidth="1"/>
    <col min="9988" max="9990" width="9.140625" style="17"/>
    <col min="9991" max="9991" width="9.42578125" style="17" bestFit="1" customWidth="1"/>
    <col min="9992" max="9992" width="2.5703125" style="17" customWidth="1"/>
    <col min="9993" max="9993" width="5.140625" style="17" customWidth="1"/>
    <col min="9994" max="9994" width="10" style="17" customWidth="1"/>
    <col min="9995" max="9995" width="4.42578125" style="17" customWidth="1"/>
    <col min="9996" max="9996" width="9.42578125" style="17" customWidth="1"/>
    <col min="9997" max="9997" width="8" style="17" customWidth="1"/>
    <col min="9998" max="9998" width="3.140625" style="17" customWidth="1"/>
    <col min="9999" max="10242" width="9.140625" style="17"/>
    <col min="10243" max="10243" width="7.85546875" style="17" customWidth="1"/>
    <col min="10244" max="10246" width="9.140625" style="17"/>
    <col min="10247" max="10247" width="9.42578125" style="17" bestFit="1" customWidth="1"/>
    <col min="10248" max="10248" width="2.5703125" style="17" customWidth="1"/>
    <col min="10249" max="10249" width="5.140625" style="17" customWidth="1"/>
    <col min="10250" max="10250" width="10" style="17" customWidth="1"/>
    <col min="10251" max="10251" width="4.42578125" style="17" customWidth="1"/>
    <col min="10252" max="10252" width="9.42578125" style="17" customWidth="1"/>
    <col min="10253" max="10253" width="8" style="17" customWidth="1"/>
    <col min="10254" max="10254" width="3.140625" style="17" customWidth="1"/>
    <col min="10255" max="10498" width="9.140625" style="17"/>
    <col min="10499" max="10499" width="7.85546875" style="17" customWidth="1"/>
    <col min="10500" max="10502" width="9.140625" style="17"/>
    <col min="10503" max="10503" width="9.42578125" style="17" bestFit="1" customWidth="1"/>
    <col min="10504" max="10504" width="2.5703125" style="17" customWidth="1"/>
    <col min="10505" max="10505" width="5.140625" style="17" customWidth="1"/>
    <col min="10506" max="10506" width="10" style="17" customWidth="1"/>
    <col min="10507" max="10507" width="4.42578125" style="17" customWidth="1"/>
    <col min="10508" max="10508" width="9.42578125" style="17" customWidth="1"/>
    <col min="10509" max="10509" width="8" style="17" customWidth="1"/>
    <col min="10510" max="10510" width="3.140625" style="17" customWidth="1"/>
    <col min="10511" max="10754" width="9.140625" style="17"/>
    <col min="10755" max="10755" width="7.85546875" style="17" customWidth="1"/>
    <col min="10756" max="10758" width="9.140625" style="17"/>
    <col min="10759" max="10759" width="9.42578125" style="17" bestFit="1" customWidth="1"/>
    <col min="10760" max="10760" width="2.5703125" style="17" customWidth="1"/>
    <col min="10761" max="10761" width="5.140625" style="17" customWidth="1"/>
    <col min="10762" max="10762" width="10" style="17" customWidth="1"/>
    <col min="10763" max="10763" width="4.42578125" style="17" customWidth="1"/>
    <col min="10764" max="10764" width="9.42578125" style="17" customWidth="1"/>
    <col min="10765" max="10765" width="8" style="17" customWidth="1"/>
    <col min="10766" max="10766" width="3.140625" style="17" customWidth="1"/>
    <col min="10767" max="11010" width="9.140625" style="17"/>
    <col min="11011" max="11011" width="7.85546875" style="17" customWidth="1"/>
    <col min="11012" max="11014" width="9.140625" style="17"/>
    <col min="11015" max="11015" width="9.42578125" style="17" bestFit="1" customWidth="1"/>
    <col min="11016" max="11016" width="2.5703125" style="17" customWidth="1"/>
    <col min="11017" max="11017" width="5.140625" style="17" customWidth="1"/>
    <col min="11018" max="11018" width="10" style="17" customWidth="1"/>
    <col min="11019" max="11019" width="4.42578125" style="17" customWidth="1"/>
    <col min="11020" max="11020" width="9.42578125" style="17" customWidth="1"/>
    <col min="11021" max="11021" width="8" style="17" customWidth="1"/>
    <col min="11022" max="11022" width="3.140625" style="17" customWidth="1"/>
    <col min="11023" max="11266" width="9.140625" style="17"/>
    <col min="11267" max="11267" width="7.85546875" style="17" customWidth="1"/>
    <col min="11268" max="11270" width="9.140625" style="17"/>
    <col min="11271" max="11271" width="9.42578125" style="17" bestFit="1" customWidth="1"/>
    <col min="11272" max="11272" width="2.5703125" style="17" customWidth="1"/>
    <col min="11273" max="11273" width="5.140625" style="17" customWidth="1"/>
    <col min="11274" max="11274" width="10" style="17" customWidth="1"/>
    <col min="11275" max="11275" width="4.42578125" style="17" customWidth="1"/>
    <col min="11276" max="11276" width="9.42578125" style="17" customWidth="1"/>
    <col min="11277" max="11277" width="8" style="17" customWidth="1"/>
    <col min="11278" max="11278" width="3.140625" style="17" customWidth="1"/>
    <col min="11279" max="11522" width="9.140625" style="17"/>
    <col min="11523" max="11523" width="7.85546875" style="17" customWidth="1"/>
    <col min="11524" max="11526" width="9.140625" style="17"/>
    <col min="11527" max="11527" width="9.42578125" style="17" bestFit="1" customWidth="1"/>
    <col min="11528" max="11528" width="2.5703125" style="17" customWidth="1"/>
    <col min="11529" max="11529" width="5.140625" style="17" customWidth="1"/>
    <col min="11530" max="11530" width="10" style="17" customWidth="1"/>
    <col min="11531" max="11531" width="4.42578125" style="17" customWidth="1"/>
    <col min="11532" max="11532" width="9.42578125" style="17" customWidth="1"/>
    <col min="11533" max="11533" width="8" style="17" customWidth="1"/>
    <col min="11534" max="11534" width="3.140625" style="17" customWidth="1"/>
    <col min="11535" max="11778" width="9.140625" style="17"/>
    <col min="11779" max="11779" width="7.85546875" style="17" customWidth="1"/>
    <col min="11780" max="11782" width="9.140625" style="17"/>
    <col min="11783" max="11783" width="9.42578125" style="17" bestFit="1" customWidth="1"/>
    <col min="11784" max="11784" width="2.5703125" style="17" customWidth="1"/>
    <col min="11785" max="11785" width="5.140625" style="17" customWidth="1"/>
    <col min="11786" max="11786" width="10" style="17" customWidth="1"/>
    <col min="11787" max="11787" width="4.42578125" style="17" customWidth="1"/>
    <col min="11788" max="11788" width="9.42578125" style="17" customWidth="1"/>
    <col min="11789" max="11789" width="8" style="17" customWidth="1"/>
    <col min="11790" max="11790" width="3.140625" style="17" customWidth="1"/>
    <col min="11791" max="12034" width="9.140625" style="17"/>
    <col min="12035" max="12035" width="7.85546875" style="17" customWidth="1"/>
    <col min="12036" max="12038" width="9.140625" style="17"/>
    <col min="12039" max="12039" width="9.42578125" style="17" bestFit="1" customWidth="1"/>
    <col min="12040" max="12040" width="2.5703125" style="17" customWidth="1"/>
    <col min="12041" max="12041" width="5.140625" style="17" customWidth="1"/>
    <col min="12042" max="12042" width="10" style="17" customWidth="1"/>
    <col min="12043" max="12043" width="4.42578125" style="17" customWidth="1"/>
    <col min="12044" max="12044" width="9.42578125" style="17" customWidth="1"/>
    <col min="12045" max="12045" width="8" style="17" customWidth="1"/>
    <col min="12046" max="12046" width="3.140625" style="17" customWidth="1"/>
    <col min="12047" max="12290" width="9.140625" style="17"/>
    <col min="12291" max="12291" width="7.85546875" style="17" customWidth="1"/>
    <col min="12292" max="12294" width="9.140625" style="17"/>
    <col min="12295" max="12295" width="9.42578125" style="17" bestFit="1" customWidth="1"/>
    <col min="12296" max="12296" width="2.5703125" style="17" customWidth="1"/>
    <col min="12297" max="12297" width="5.140625" style="17" customWidth="1"/>
    <col min="12298" max="12298" width="10" style="17" customWidth="1"/>
    <col min="12299" max="12299" width="4.42578125" style="17" customWidth="1"/>
    <col min="12300" max="12300" width="9.42578125" style="17" customWidth="1"/>
    <col min="12301" max="12301" width="8" style="17" customWidth="1"/>
    <col min="12302" max="12302" width="3.140625" style="17" customWidth="1"/>
    <col min="12303" max="12546" width="9.140625" style="17"/>
    <col min="12547" max="12547" width="7.85546875" style="17" customWidth="1"/>
    <col min="12548" max="12550" width="9.140625" style="17"/>
    <col min="12551" max="12551" width="9.42578125" style="17" bestFit="1" customWidth="1"/>
    <col min="12552" max="12552" width="2.5703125" style="17" customWidth="1"/>
    <col min="12553" max="12553" width="5.140625" style="17" customWidth="1"/>
    <col min="12554" max="12554" width="10" style="17" customWidth="1"/>
    <col min="12555" max="12555" width="4.42578125" style="17" customWidth="1"/>
    <col min="12556" max="12556" width="9.42578125" style="17" customWidth="1"/>
    <col min="12557" max="12557" width="8" style="17" customWidth="1"/>
    <col min="12558" max="12558" width="3.140625" style="17" customWidth="1"/>
    <col min="12559" max="12802" width="9.140625" style="17"/>
    <col min="12803" max="12803" width="7.85546875" style="17" customWidth="1"/>
    <col min="12804" max="12806" width="9.140625" style="17"/>
    <col min="12807" max="12807" width="9.42578125" style="17" bestFit="1" customWidth="1"/>
    <col min="12808" max="12808" width="2.5703125" style="17" customWidth="1"/>
    <col min="12809" max="12809" width="5.140625" style="17" customWidth="1"/>
    <col min="12810" max="12810" width="10" style="17" customWidth="1"/>
    <col min="12811" max="12811" width="4.42578125" style="17" customWidth="1"/>
    <col min="12812" max="12812" width="9.42578125" style="17" customWidth="1"/>
    <col min="12813" max="12813" width="8" style="17" customWidth="1"/>
    <col min="12814" max="12814" width="3.140625" style="17" customWidth="1"/>
    <col min="12815" max="13058" width="9.140625" style="17"/>
    <col min="13059" max="13059" width="7.85546875" style="17" customWidth="1"/>
    <col min="13060" max="13062" width="9.140625" style="17"/>
    <col min="13063" max="13063" width="9.42578125" style="17" bestFit="1" customWidth="1"/>
    <col min="13064" max="13064" width="2.5703125" style="17" customWidth="1"/>
    <col min="13065" max="13065" width="5.140625" style="17" customWidth="1"/>
    <col min="13066" max="13066" width="10" style="17" customWidth="1"/>
    <col min="13067" max="13067" width="4.42578125" style="17" customWidth="1"/>
    <col min="13068" max="13068" width="9.42578125" style="17" customWidth="1"/>
    <col min="13069" max="13069" width="8" style="17" customWidth="1"/>
    <col min="13070" max="13070" width="3.140625" style="17" customWidth="1"/>
    <col min="13071" max="13314" width="9.140625" style="17"/>
    <col min="13315" max="13315" width="7.85546875" style="17" customWidth="1"/>
    <col min="13316" max="13318" width="9.140625" style="17"/>
    <col min="13319" max="13319" width="9.42578125" style="17" bestFit="1" customWidth="1"/>
    <col min="13320" max="13320" width="2.5703125" style="17" customWidth="1"/>
    <col min="13321" max="13321" width="5.140625" style="17" customWidth="1"/>
    <col min="13322" max="13322" width="10" style="17" customWidth="1"/>
    <col min="13323" max="13323" width="4.42578125" style="17" customWidth="1"/>
    <col min="13324" max="13324" width="9.42578125" style="17" customWidth="1"/>
    <col min="13325" max="13325" width="8" style="17" customWidth="1"/>
    <col min="13326" max="13326" width="3.140625" style="17" customWidth="1"/>
    <col min="13327" max="13570" width="9.140625" style="17"/>
    <col min="13571" max="13571" width="7.85546875" style="17" customWidth="1"/>
    <col min="13572" max="13574" width="9.140625" style="17"/>
    <col min="13575" max="13575" width="9.42578125" style="17" bestFit="1" customWidth="1"/>
    <col min="13576" max="13576" width="2.5703125" style="17" customWidth="1"/>
    <col min="13577" max="13577" width="5.140625" style="17" customWidth="1"/>
    <col min="13578" max="13578" width="10" style="17" customWidth="1"/>
    <col min="13579" max="13579" width="4.42578125" style="17" customWidth="1"/>
    <col min="13580" max="13580" width="9.42578125" style="17" customWidth="1"/>
    <col min="13581" max="13581" width="8" style="17" customWidth="1"/>
    <col min="13582" max="13582" width="3.140625" style="17" customWidth="1"/>
    <col min="13583" max="13826" width="9.140625" style="17"/>
    <col min="13827" max="13827" width="7.85546875" style="17" customWidth="1"/>
    <col min="13828" max="13830" width="9.140625" style="17"/>
    <col min="13831" max="13831" width="9.42578125" style="17" bestFit="1" customWidth="1"/>
    <col min="13832" max="13832" width="2.5703125" style="17" customWidth="1"/>
    <col min="13833" max="13833" width="5.140625" style="17" customWidth="1"/>
    <col min="13834" max="13834" width="10" style="17" customWidth="1"/>
    <col min="13835" max="13835" width="4.42578125" style="17" customWidth="1"/>
    <col min="13836" max="13836" width="9.42578125" style="17" customWidth="1"/>
    <col min="13837" max="13837" width="8" style="17" customWidth="1"/>
    <col min="13838" max="13838" width="3.140625" style="17" customWidth="1"/>
    <col min="13839" max="14082" width="9.140625" style="17"/>
    <col min="14083" max="14083" width="7.85546875" style="17" customWidth="1"/>
    <col min="14084" max="14086" width="9.140625" style="17"/>
    <col min="14087" max="14087" width="9.42578125" style="17" bestFit="1" customWidth="1"/>
    <col min="14088" max="14088" width="2.5703125" style="17" customWidth="1"/>
    <col min="14089" max="14089" width="5.140625" style="17" customWidth="1"/>
    <col min="14090" max="14090" width="10" style="17" customWidth="1"/>
    <col min="14091" max="14091" width="4.42578125" style="17" customWidth="1"/>
    <col min="14092" max="14092" width="9.42578125" style="17" customWidth="1"/>
    <col min="14093" max="14093" width="8" style="17" customWidth="1"/>
    <col min="14094" max="14094" width="3.140625" style="17" customWidth="1"/>
    <col min="14095" max="14338" width="9.140625" style="17"/>
    <col min="14339" max="14339" width="7.85546875" style="17" customWidth="1"/>
    <col min="14340" max="14342" width="9.140625" style="17"/>
    <col min="14343" max="14343" width="9.42578125" style="17" bestFit="1" customWidth="1"/>
    <col min="14344" max="14344" width="2.5703125" style="17" customWidth="1"/>
    <col min="14345" max="14345" width="5.140625" style="17" customWidth="1"/>
    <col min="14346" max="14346" width="10" style="17" customWidth="1"/>
    <col min="14347" max="14347" width="4.42578125" style="17" customWidth="1"/>
    <col min="14348" max="14348" width="9.42578125" style="17" customWidth="1"/>
    <col min="14349" max="14349" width="8" style="17" customWidth="1"/>
    <col min="14350" max="14350" width="3.140625" style="17" customWidth="1"/>
    <col min="14351" max="14594" width="9.140625" style="17"/>
    <col min="14595" max="14595" width="7.85546875" style="17" customWidth="1"/>
    <col min="14596" max="14598" width="9.140625" style="17"/>
    <col min="14599" max="14599" width="9.42578125" style="17" bestFit="1" customWidth="1"/>
    <col min="14600" max="14600" width="2.5703125" style="17" customWidth="1"/>
    <col min="14601" max="14601" width="5.140625" style="17" customWidth="1"/>
    <col min="14602" max="14602" width="10" style="17" customWidth="1"/>
    <col min="14603" max="14603" width="4.42578125" style="17" customWidth="1"/>
    <col min="14604" max="14604" width="9.42578125" style="17" customWidth="1"/>
    <col min="14605" max="14605" width="8" style="17" customWidth="1"/>
    <col min="14606" max="14606" width="3.140625" style="17" customWidth="1"/>
    <col min="14607" max="14850" width="9.140625" style="17"/>
    <col min="14851" max="14851" width="7.85546875" style="17" customWidth="1"/>
    <col min="14852" max="14854" width="9.140625" style="17"/>
    <col min="14855" max="14855" width="9.42578125" style="17" bestFit="1" customWidth="1"/>
    <col min="14856" max="14856" width="2.5703125" style="17" customWidth="1"/>
    <col min="14857" max="14857" width="5.140625" style="17" customWidth="1"/>
    <col min="14858" max="14858" width="10" style="17" customWidth="1"/>
    <col min="14859" max="14859" width="4.42578125" style="17" customWidth="1"/>
    <col min="14860" max="14860" width="9.42578125" style="17" customWidth="1"/>
    <col min="14861" max="14861" width="8" style="17" customWidth="1"/>
    <col min="14862" max="14862" width="3.140625" style="17" customWidth="1"/>
    <col min="14863" max="15106" width="9.140625" style="17"/>
    <col min="15107" max="15107" width="7.85546875" style="17" customWidth="1"/>
    <col min="15108" max="15110" width="9.140625" style="17"/>
    <col min="15111" max="15111" width="9.42578125" style="17" bestFit="1" customWidth="1"/>
    <col min="15112" max="15112" width="2.5703125" style="17" customWidth="1"/>
    <col min="15113" max="15113" width="5.140625" style="17" customWidth="1"/>
    <col min="15114" max="15114" width="10" style="17" customWidth="1"/>
    <col min="15115" max="15115" width="4.42578125" style="17" customWidth="1"/>
    <col min="15116" max="15116" width="9.42578125" style="17" customWidth="1"/>
    <col min="15117" max="15117" width="8" style="17" customWidth="1"/>
    <col min="15118" max="15118" width="3.140625" style="17" customWidth="1"/>
    <col min="15119" max="15362" width="9.140625" style="17"/>
    <col min="15363" max="15363" width="7.85546875" style="17" customWidth="1"/>
    <col min="15364" max="15366" width="9.140625" style="17"/>
    <col min="15367" max="15367" width="9.42578125" style="17" bestFit="1" customWidth="1"/>
    <col min="15368" max="15368" width="2.5703125" style="17" customWidth="1"/>
    <col min="15369" max="15369" width="5.140625" style="17" customWidth="1"/>
    <col min="15370" max="15370" width="10" style="17" customWidth="1"/>
    <col min="15371" max="15371" width="4.42578125" style="17" customWidth="1"/>
    <col min="15372" max="15372" width="9.42578125" style="17" customWidth="1"/>
    <col min="15373" max="15373" width="8" style="17" customWidth="1"/>
    <col min="15374" max="15374" width="3.140625" style="17" customWidth="1"/>
    <col min="15375" max="15618" width="9.140625" style="17"/>
    <col min="15619" max="15619" width="7.85546875" style="17" customWidth="1"/>
    <col min="15620" max="15622" width="9.140625" style="17"/>
    <col min="15623" max="15623" width="9.42578125" style="17" bestFit="1" customWidth="1"/>
    <col min="15624" max="15624" width="2.5703125" style="17" customWidth="1"/>
    <col min="15625" max="15625" width="5.140625" style="17" customWidth="1"/>
    <col min="15626" max="15626" width="10" style="17" customWidth="1"/>
    <col min="15627" max="15627" width="4.42578125" style="17" customWidth="1"/>
    <col min="15628" max="15628" width="9.42578125" style="17" customWidth="1"/>
    <col min="15629" max="15629" width="8" style="17" customWidth="1"/>
    <col min="15630" max="15630" width="3.140625" style="17" customWidth="1"/>
    <col min="15631" max="15874" width="9.140625" style="17"/>
    <col min="15875" max="15875" width="7.85546875" style="17" customWidth="1"/>
    <col min="15876" max="15878" width="9.140625" style="17"/>
    <col min="15879" max="15879" width="9.42578125" style="17" bestFit="1" customWidth="1"/>
    <col min="15880" max="15880" width="2.5703125" style="17" customWidth="1"/>
    <col min="15881" max="15881" width="5.140625" style="17" customWidth="1"/>
    <col min="15882" max="15882" width="10" style="17" customWidth="1"/>
    <col min="15883" max="15883" width="4.42578125" style="17" customWidth="1"/>
    <col min="15884" max="15884" width="9.42578125" style="17" customWidth="1"/>
    <col min="15885" max="15885" width="8" style="17" customWidth="1"/>
    <col min="15886" max="15886" width="3.140625" style="17" customWidth="1"/>
    <col min="15887" max="16130" width="9.140625" style="17"/>
    <col min="16131" max="16131" width="7.85546875" style="17" customWidth="1"/>
    <col min="16132" max="16134" width="9.140625" style="17"/>
    <col min="16135" max="16135" width="9.42578125" style="17" bestFit="1" customWidth="1"/>
    <col min="16136" max="16136" width="2.5703125" style="17" customWidth="1"/>
    <col min="16137" max="16137" width="5.140625" style="17" customWidth="1"/>
    <col min="16138" max="16138" width="10" style="17" customWidth="1"/>
    <col min="16139" max="16139" width="4.42578125" style="17" customWidth="1"/>
    <col min="16140" max="16140" width="9.42578125" style="17" customWidth="1"/>
    <col min="16141" max="16141" width="8" style="17" customWidth="1"/>
    <col min="16142" max="16142" width="3.140625" style="17" customWidth="1"/>
    <col min="16143" max="16384" width="9.140625" style="17"/>
  </cols>
  <sheetData>
    <row r="2" spans="3:14" x14ac:dyDescent="0.25">
      <c r="C2" s="152" t="s">
        <v>178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9"/>
    </row>
    <row r="3" spans="3:14" ht="8.25" customHeight="1" x14ac:dyDescent="0.2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3:14" x14ac:dyDescent="0.25">
      <c r="C4" s="152" t="s">
        <v>30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9"/>
    </row>
    <row r="5" spans="3:14" ht="8.25" customHeight="1" x14ac:dyDescent="0.25">
      <c r="C5" s="19" t="s">
        <v>31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3:14" ht="14.25" customHeight="1" x14ac:dyDescent="0.25">
      <c r="C6" s="20" t="s">
        <v>32</v>
      </c>
      <c r="D6" s="21"/>
      <c r="E6" s="20" t="s">
        <v>33</v>
      </c>
      <c r="F6" s="21"/>
      <c r="G6" s="22" t="s">
        <v>34</v>
      </c>
      <c r="H6" s="21"/>
      <c r="I6" s="21"/>
      <c r="J6" s="153" t="s">
        <v>35</v>
      </c>
      <c r="K6" s="153"/>
      <c r="L6" s="153"/>
      <c r="M6" s="153"/>
      <c r="N6" s="19"/>
    </row>
    <row r="7" spans="3:14" ht="16.5" thickBot="1" x14ac:dyDescent="0.3">
      <c r="C7" s="23"/>
      <c r="D7" s="24"/>
      <c r="E7" s="25" t="s">
        <v>36</v>
      </c>
      <c r="F7" s="24"/>
      <c r="G7" s="24"/>
      <c r="H7" s="24"/>
      <c r="I7" s="24"/>
      <c r="J7" s="25" t="s">
        <v>37</v>
      </c>
      <c r="K7" s="26"/>
      <c r="L7" s="27" t="s">
        <v>38</v>
      </c>
      <c r="M7" s="24"/>
      <c r="N7" s="19"/>
    </row>
    <row r="8" spans="3:14" s="19" customFormat="1" ht="17.25" customHeight="1" x14ac:dyDescent="0.25">
      <c r="C8" s="29"/>
      <c r="D8" s="29"/>
      <c r="F8" s="29"/>
      <c r="G8" s="40"/>
      <c r="H8" s="29"/>
      <c r="I8" s="29"/>
      <c r="J8" s="41"/>
      <c r="K8" s="29"/>
      <c r="L8" s="29"/>
      <c r="M8" s="40"/>
    </row>
    <row r="9" spans="3:14" s="19" customFormat="1" ht="18" customHeight="1" x14ac:dyDescent="0.25">
      <c r="C9" s="28">
        <v>2016</v>
      </c>
      <c r="D9" s="28"/>
      <c r="E9" s="28" t="s">
        <v>44</v>
      </c>
      <c r="F9" s="28"/>
      <c r="G9" s="33">
        <v>99.99998847130955</v>
      </c>
      <c r="H9" s="28"/>
      <c r="I9" s="28"/>
      <c r="J9" s="111">
        <v>0</v>
      </c>
      <c r="K9" s="28"/>
      <c r="L9" s="28"/>
      <c r="M9" s="111">
        <v>0</v>
      </c>
    </row>
    <row r="10" spans="3:14" s="19" customFormat="1" ht="17.25" customHeight="1" x14ac:dyDescent="0.25">
      <c r="C10" s="28"/>
      <c r="D10" s="28"/>
      <c r="E10" s="17" t="s">
        <v>45</v>
      </c>
      <c r="F10" s="28"/>
      <c r="G10" s="33">
        <v>100.11845421774164</v>
      </c>
      <c r="H10" s="28"/>
      <c r="I10" s="28"/>
      <c r="J10" s="35">
        <f>((G10/G9)-1)*100</f>
        <v>0.11846576008964771</v>
      </c>
      <c r="K10" s="28"/>
      <c r="L10" s="28"/>
      <c r="M10" s="111">
        <v>0</v>
      </c>
    </row>
    <row r="11" spans="3:14" s="19" customFormat="1" ht="17.25" customHeight="1" x14ac:dyDescent="0.25">
      <c r="C11" s="29"/>
      <c r="D11" s="29"/>
      <c r="E11" s="17"/>
      <c r="F11" s="29"/>
      <c r="G11" s="40"/>
      <c r="H11" s="29"/>
      <c r="I11" s="29"/>
      <c r="J11" s="41"/>
      <c r="K11" s="29"/>
      <c r="L11" s="29"/>
      <c r="M11" s="40"/>
    </row>
    <row r="12" spans="3:14" ht="17.25" customHeight="1" x14ac:dyDescent="0.25">
      <c r="C12" s="28">
        <v>2017</v>
      </c>
      <c r="D12" s="28"/>
      <c r="E12" s="28" t="s">
        <v>39</v>
      </c>
      <c r="F12" s="28"/>
      <c r="G12" s="33">
        <v>100.36843217318813</v>
      </c>
      <c r="H12" s="28"/>
      <c r="I12" s="28"/>
      <c r="J12" s="35">
        <f>((G12/G10)-1)*100</f>
        <v>0.24968219635395084</v>
      </c>
      <c r="K12" s="28"/>
      <c r="L12" s="28"/>
      <c r="M12" s="111">
        <v>0</v>
      </c>
    </row>
    <row r="13" spans="3:14" ht="17.25" customHeight="1" x14ac:dyDescent="0.25">
      <c r="C13" s="28"/>
      <c r="D13" s="28"/>
      <c r="E13" s="28" t="s">
        <v>43</v>
      </c>
      <c r="F13" s="28"/>
      <c r="G13" s="33">
        <v>100.31764025839854</v>
      </c>
      <c r="H13" s="28"/>
      <c r="I13" s="28"/>
      <c r="J13" s="35">
        <f>((G13/G12)-1)*100</f>
        <v>-5.0605467964215389E-2</v>
      </c>
      <c r="K13" s="28"/>
      <c r="L13" s="28"/>
      <c r="M13" s="111">
        <v>0</v>
      </c>
    </row>
    <row r="14" spans="3:14" ht="17.25" customHeight="1" x14ac:dyDescent="0.25">
      <c r="C14" s="28"/>
      <c r="D14" s="28"/>
      <c r="E14" s="28" t="s">
        <v>44</v>
      </c>
      <c r="F14" s="28"/>
      <c r="G14" s="33">
        <v>101.58414769816497</v>
      </c>
      <c r="H14" s="28"/>
      <c r="I14" s="28"/>
      <c r="J14" s="35">
        <f>((G14/G13)-1)*100</f>
        <v>1.2624972402701662</v>
      </c>
      <c r="K14" s="28"/>
      <c r="L14" s="28"/>
      <c r="M14" s="33">
        <f>((G14/G9)-1)*100</f>
        <v>1.5841594094882616</v>
      </c>
    </row>
    <row r="15" spans="3:14" ht="17.25" customHeight="1" x14ac:dyDescent="0.25">
      <c r="C15" s="28"/>
      <c r="D15" s="28"/>
      <c r="E15" s="28" t="s">
        <v>45</v>
      </c>
      <c r="F15" s="28"/>
      <c r="G15" s="33">
        <v>102.66737558344313</v>
      </c>
      <c r="H15" s="28"/>
      <c r="I15" s="28"/>
      <c r="J15" s="35">
        <f>((G15/G14)-1)*100</f>
        <v>1.066335555126896</v>
      </c>
      <c r="K15" s="28"/>
      <c r="L15" s="28"/>
      <c r="M15" s="33">
        <f>((G15/G10)-1)*100</f>
        <v>2.5459056330993546</v>
      </c>
    </row>
    <row r="16" spans="3:14" ht="17.25" customHeight="1" x14ac:dyDescent="0.25">
      <c r="C16" s="28"/>
      <c r="D16" s="28"/>
      <c r="E16" s="28"/>
      <c r="F16" s="28"/>
      <c r="G16" s="33"/>
      <c r="H16" s="28"/>
      <c r="I16" s="28"/>
      <c r="J16" s="35"/>
      <c r="K16" s="28"/>
      <c r="L16" s="28"/>
      <c r="M16" s="33"/>
    </row>
    <row r="17" spans="3:13" ht="17.25" customHeight="1" x14ac:dyDescent="0.25">
      <c r="C17" s="28">
        <v>2018</v>
      </c>
      <c r="D17" s="28"/>
      <c r="E17" s="28" t="s">
        <v>39</v>
      </c>
      <c r="F17" s="28"/>
      <c r="G17" s="33">
        <v>102.50034158126648</v>
      </c>
      <c r="H17" s="28"/>
      <c r="I17" s="28"/>
      <c r="J17" s="35">
        <f>((G17/G15)-1)*100</f>
        <v>-0.16269433325574179</v>
      </c>
      <c r="K17" s="28"/>
      <c r="L17" s="28"/>
      <c r="M17" s="33">
        <f>((G17/G12)-1)*100</f>
        <v>2.1240836007079267</v>
      </c>
    </row>
    <row r="18" spans="3:13" ht="17.25" customHeight="1" x14ac:dyDescent="0.25">
      <c r="C18" s="28"/>
      <c r="D18" s="28"/>
      <c r="E18" s="28" t="s">
        <v>43</v>
      </c>
      <c r="F18" s="28"/>
      <c r="G18" s="33">
        <v>102.7036107191651</v>
      </c>
      <c r="H18" s="28"/>
      <c r="I18" s="28"/>
      <c r="J18" s="35">
        <f>((G18/G17)-1)*100</f>
        <v>0.19831069317701733</v>
      </c>
      <c r="K18" s="28"/>
      <c r="L18" s="28"/>
      <c r="M18" s="33">
        <f>((G18/G13)-1)*100</f>
        <v>2.3784156551337921</v>
      </c>
    </row>
    <row r="19" spans="3:13" ht="17.25" customHeight="1" x14ac:dyDescent="0.25">
      <c r="C19" s="28"/>
      <c r="D19" s="28"/>
      <c r="E19" s="28" t="s">
        <v>44</v>
      </c>
      <c r="F19" s="28"/>
      <c r="G19" s="33">
        <v>102.75423660687369</v>
      </c>
      <c r="H19" s="28"/>
      <c r="I19" s="28"/>
      <c r="J19" s="35">
        <f>((G19/G18)-1)*100</f>
        <v>4.9293191694133043E-2</v>
      </c>
      <c r="K19" s="28"/>
      <c r="L19" s="28"/>
      <c r="M19" s="33">
        <f>((G19/G14)-1)*100</f>
        <v>1.1518420297085941</v>
      </c>
    </row>
    <row r="20" spans="3:13" ht="17.25" customHeight="1" x14ac:dyDescent="0.25">
      <c r="C20" s="28"/>
      <c r="D20" s="28"/>
      <c r="E20" s="28" t="s">
        <v>45</v>
      </c>
      <c r="F20" s="28"/>
      <c r="G20" s="33">
        <v>103.07078279046786</v>
      </c>
      <c r="H20" s="28"/>
      <c r="I20" s="28"/>
      <c r="J20" s="35">
        <f>((G20/G19)-1)*100</f>
        <v>0.30806144257120582</v>
      </c>
      <c r="K20" s="28"/>
      <c r="L20" s="28"/>
      <c r="M20" s="33">
        <f>((G20/G15)-1)*100</f>
        <v>0.39292638458150453</v>
      </c>
    </row>
    <row r="21" spans="3:13" ht="17.25" customHeight="1" x14ac:dyDescent="0.25">
      <c r="C21" s="28"/>
      <c r="D21" s="28"/>
      <c r="E21" s="28"/>
      <c r="F21" s="28"/>
      <c r="G21" s="33"/>
      <c r="H21" s="28"/>
      <c r="I21" s="28"/>
      <c r="J21" s="35"/>
      <c r="K21" s="28"/>
      <c r="L21" s="28"/>
      <c r="M21" s="33"/>
    </row>
    <row r="22" spans="3:13" ht="17.25" customHeight="1" x14ac:dyDescent="0.25">
      <c r="C22" s="28">
        <v>2019</v>
      </c>
      <c r="D22" s="28"/>
      <c r="E22" s="28" t="s">
        <v>39</v>
      </c>
      <c r="F22" s="28"/>
      <c r="G22" s="33">
        <v>107.46213062640791</v>
      </c>
      <c r="H22" s="28"/>
      <c r="I22" s="28"/>
      <c r="J22" s="35">
        <f>((G22/G20)-1)*100</f>
        <v>4.2605166246454163</v>
      </c>
      <c r="K22" s="28"/>
      <c r="L22" s="28"/>
      <c r="M22" s="33">
        <f>((G22/G17)-1)*100</f>
        <v>4.8407536683255925</v>
      </c>
    </row>
    <row r="23" spans="3:13" ht="17.25" customHeight="1" x14ac:dyDescent="0.25">
      <c r="C23" s="28"/>
      <c r="D23" s="28"/>
      <c r="E23" s="28" t="s">
        <v>43</v>
      </c>
      <c r="F23" s="28"/>
      <c r="G23" s="33">
        <v>109.10841460550031</v>
      </c>
      <c r="H23" s="44"/>
      <c r="I23" s="28"/>
      <c r="J23" s="35">
        <f>((G23/G22)-1)*100</f>
        <v>1.5319666281470967</v>
      </c>
      <c r="K23" s="28"/>
      <c r="L23" s="28"/>
      <c r="M23" s="33">
        <f>((G23/G18)-1)*100</f>
        <v>6.2362012800588396</v>
      </c>
    </row>
    <row r="24" spans="3:13" ht="17.25" customHeight="1" x14ac:dyDescent="0.25">
      <c r="C24" s="28"/>
      <c r="D24" s="28"/>
      <c r="E24" s="28" t="s">
        <v>44</v>
      </c>
      <c r="F24" s="28"/>
      <c r="G24" s="33">
        <v>110.64693953162423</v>
      </c>
      <c r="H24" s="44"/>
      <c r="I24" s="28"/>
      <c r="J24" s="35">
        <f>((G24/G23)-1)*100</f>
        <v>1.4100882426774319</v>
      </c>
      <c r="K24" s="28"/>
      <c r="L24" s="28"/>
      <c r="M24" s="33">
        <f>((G24/G19)-1)*100</f>
        <v>7.6811459900647527</v>
      </c>
    </row>
    <row r="25" spans="3:13" ht="17.25" customHeight="1" x14ac:dyDescent="0.25">
      <c r="C25" s="28"/>
      <c r="D25" s="28"/>
      <c r="E25" s="28" t="s">
        <v>45</v>
      </c>
      <c r="F25" s="28"/>
      <c r="G25" s="33">
        <v>112.87267349213667</v>
      </c>
      <c r="H25" s="28"/>
      <c r="I25" s="28"/>
      <c r="J25" s="35">
        <f>((G25/G24)-1)*100</f>
        <v>2.0115639618539127</v>
      </c>
      <c r="K25" s="28"/>
      <c r="L25" s="28"/>
      <c r="M25" s="33">
        <f>((G25/G20)-1)*100</f>
        <v>9.5098634514060301</v>
      </c>
    </row>
    <row r="26" spans="3:13" ht="17.25" customHeight="1" x14ac:dyDescent="0.25">
      <c r="C26" s="28"/>
      <c r="D26" s="28"/>
      <c r="E26" s="28"/>
      <c r="F26" s="28"/>
      <c r="G26" s="33"/>
      <c r="H26" s="28"/>
      <c r="I26" s="28"/>
      <c r="J26" s="35"/>
      <c r="K26" s="28"/>
      <c r="L26" s="28"/>
      <c r="M26" s="33"/>
    </row>
    <row r="27" spans="3:13" ht="17.25" customHeight="1" x14ac:dyDescent="0.25">
      <c r="C27" s="28">
        <v>2020</v>
      </c>
      <c r="D27" s="28"/>
      <c r="E27" s="28" t="s">
        <v>39</v>
      </c>
      <c r="F27" s="28"/>
      <c r="G27" s="33">
        <v>111.25261568265698</v>
      </c>
      <c r="H27" s="28"/>
      <c r="I27" s="28"/>
      <c r="J27" s="35">
        <f>((G27/G25)-1)*100</f>
        <v>-1.4352967457553434</v>
      </c>
      <c r="K27" s="28"/>
      <c r="L27" s="28"/>
      <c r="M27" s="33">
        <f>((G27/G22)-1)*100</f>
        <v>3.5272751751281417</v>
      </c>
    </row>
    <row r="28" spans="3:13" ht="17.25" customHeight="1" x14ac:dyDescent="0.25">
      <c r="C28" s="28"/>
      <c r="D28" s="28"/>
      <c r="E28" s="28" t="s">
        <v>43</v>
      </c>
      <c r="F28" s="28"/>
      <c r="G28" s="33">
        <v>112.16301061994452</v>
      </c>
      <c r="H28" s="28"/>
      <c r="I28" s="28"/>
      <c r="J28" s="35">
        <f>((G28/G27)-1)*100</f>
        <v>0.8183132879180155</v>
      </c>
      <c r="K28" s="28"/>
      <c r="L28" s="28"/>
      <c r="M28" s="33">
        <f>((G28/G23)-1)*100</f>
        <v>2.7995971030177591</v>
      </c>
    </row>
    <row r="29" spans="3:13" ht="17.25" customHeight="1" x14ac:dyDescent="0.25">
      <c r="C29" s="28"/>
      <c r="D29" s="28"/>
      <c r="E29" s="28" t="s">
        <v>44</v>
      </c>
      <c r="F29" s="28"/>
      <c r="G29" s="33">
        <v>112.43860290983898</v>
      </c>
      <c r="H29" s="28"/>
      <c r="I29" s="28"/>
      <c r="J29" s="35">
        <f>((G29/G28)-1)*100</f>
        <v>0.24570692991496834</v>
      </c>
      <c r="K29" s="28"/>
      <c r="L29" s="28"/>
      <c r="M29" s="33">
        <f>((G29/G24)-1)*100</f>
        <v>1.6192615772284258</v>
      </c>
    </row>
    <row r="30" spans="3:13" ht="17.25" customHeight="1" x14ac:dyDescent="0.25">
      <c r="C30" s="28"/>
      <c r="D30" s="28"/>
      <c r="E30" s="28" t="s">
        <v>45</v>
      </c>
      <c r="F30" s="28"/>
      <c r="G30" s="33">
        <v>113.32244948056554</v>
      </c>
      <c r="H30" s="28"/>
      <c r="I30" s="28"/>
      <c r="J30" s="35">
        <f>((G30/G29)-1)*100</f>
        <v>0.78607039562319514</v>
      </c>
      <c r="K30" s="28"/>
      <c r="L30" s="28"/>
      <c r="M30" s="33">
        <f>((G30/G25)-1)*100</f>
        <v>0.39848084971620956</v>
      </c>
    </row>
    <row r="31" spans="3:13" ht="17.25" customHeight="1" x14ac:dyDescent="0.25">
      <c r="C31" s="28"/>
      <c r="D31" s="28"/>
      <c r="E31" s="28"/>
      <c r="F31" s="28"/>
      <c r="G31" s="33"/>
      <c r="H31" s="28"/>
      <c r="I31" s="28"/>
      <c r="J31" s="35"/>
      <c r="K31" s="28"/>
      <c r="L31" s="28"/>
      <c r="M31" s="33"/>
    </row>
    <row r="32" spans="3:13" ht="17.25" customHeight="1" x14ac:dyDescent="0.25">
      <c r="C32" s="28">
        <v>2021</v>
      </c>
      <c r="D32" s="28"/>
      <c r="E32" s="28" t="s">
        <v>39</v>
      </c>
      <c r="F32" s="28"/>
      <c r="G32" s="33">
        <v>110.97046935971893</v>
      </c>
      <c r="H32" s="28"/>
      <c r="I32" s="28"/>
      <c r="J32" s="35">
        <f>((G32/G30)-1)*100</f>
        <v>-2.0754758934591888</v>
      </c>
      <c r="K32" s="28"/>
      <c r="L32" s="28"/>
      <c r="M32" s="33">
        <f>((G32/G27)-1)*100</f>
        <v>-0.25360870951821601</v>
      </c>
    </row>
    <row r="33" spans="3:14" ht="17.25" customHeight="1" x14ac:dyDescent="0.25">
      <c r="C33" s="28"/>
      <c r="D33" s="28"/>
      <c r="E33" s="28" t="s">
        <v>43</v>
      </c>
      <c r="F33" s="28"/>
      <c r="G33" s="33">
        <v>111.17033874279529</v>
      </c>
      <c r="H33" s="28"/>
      <c r="I33" s="28"/>
      <c r="J33" s="35">
        <f>((G33/G32)-1)*100</f>
        <v>0.18011042417822587</v>
      </c>
      <c r="K33" s="28"/>
      <c r="L33" s="28"/>
      <c r="M33" s="33">
        <f>((G33/G28)-1)*100</f>
        <v>-0.88502606310454368</v>
      </c>
    </row>
    <row r="34" spans="3:14" ht="17.25" customHeight="1" x14ac:dyDescent="0.25">
      <c r="C34" s="28"/>
      <c r="D34" s="28"/>
      <c r="E34" s="28" t="s">
        <v>44</v>
      </c>
      <c r="F34" s="28"/>
      <c r="G34" s="33">
        <v>117.75409596634302</v>
      </c>
      <c r="H34" s="28"/>
      <c r="I34" s="28"/>
      <c r="J34" s="35">
        <f>((G34/G33)-1)*100</f>
        <v>5.9222246671209344</v>
      </c>
      <c r="K34" s="28"/>
      <c r="L34" s="28"/>
      <c r="M34" s="33">
        <f>((G34/G29)-1)*100</f>
        <v>4.7274627387236201</v>
      </c>
    </row>
    <row r="35" spans="3:14" ht="17.25" customHeight="1" x14ac:dyDescent="0.25">
      <c r="C35" s="28"/>
      <c r="D35" s="28"/>
      <c r="E35" s="28" t="s">
        <v>45</v>
      </c>
      <c r="F35" s="28"/>
      <c r="G35" s="33">
        <v>119.94358696670386</v>
      </c>
      <c r="H35" s="28"/>
      <c r="I35" s="28"/>
      <c r="J35" s="35">
        <f>((G35/G34)-1)*100</f>
        <v>1.8593756611121615</v>
      </c>
      <c r="K35" s="28"/>
      <c r="L35" s="28"/>
      <c r="M35" s="33">
        <f>((G35/G30)-1)*100</f>
        <v>5.8427412366107045</v>
      </c>
    </row>
    <row r="36" spans="3:14" ht="17.25" customHeight="1" x14ac:dyDescent="0.25">
      <c r="C36" s="28"/>
      <c r="D36" s="28"/>
      <c r="E36" s="28"/>
      <c r="F36" s="28"/>
      <c r="G36" s="33"/>
      <c r="H36" s="28"/>
      <c r="I36" s="28"/>
      <c r="J36" s="35"/>
      <c r="K36" s="28"/>
      <c r="L36" s="28"/>
      <c r="M36" s="33"/>
    </row>
    <row r="37" spans="3:14" ht="17.25" customHeight="1" x14ac:dyDescent="0.25">
      <c r="C37" s="28">
        <v>2022</v>
      </c>
      <c r="D37" s="28"/>
      <c r="E37" s="28" t="s">
        <v>39</v>
      </c>
      <c r="F37" s="28"/>
      <c r="G37" s="33">
        <v>121.40292201046951</v>
      </c>
      <c r="H37" s="28"/>
      <c r="I37" s="28"/>
      <c r="J37" s="35">
        <f>((G37/G35)-1)*100</f>
        <v>1.2166845103363189</v>
      </c>
      <c r="K37" s="28"/>
      <c r="L37" s="28"/>
      <c r="M37" s="33">
        <f>((G37/G32)-1)*100</f>
        <v>9.4011070791572671</v>
      </c>
    </row>
    <row r="38" spans="3:14" ht="17.25" customHeight="1" x14ac:dyDescent="0.25">
      <c r="C38" s="28"/>
      <c r="D38" s="28"/>
      <c r="E38" s="28" t="s">
        <v>43</v>
      </c>
      <c r="F38" s="28"/>
      <c r="G38" s="33">
        <v>122.99242761036172</v>
      </c>
      <c r="H38" s="28"/>
      <c r="I38" s="28"/>
      <c r="J38" s="35">
        <f>((G38/G37)-1)*100</f>
        <v>1.3092811717951403</v>
      </c>
      <c r="K38" s="28"/>
      <c r="L38" s="28"/>
      <c r="M38" s="33">
        <f>((G38/G33)-1)*100</f>
        <v>10.634211428390184</v>
      </c>
    </row>
    <row r="39" spans="3:14" ht="17.25" customHeight="1" x14ac:dyDescent="0.25">
      <c r="C39" s="28"/>
      <c r="D39" s="28"/>
      <c r="E39" s="28" t="s">
        <v>44</v>
      </c>
      <c r="F39" s="28"/>
      <c r="G39" s="33">
        <v>124.28558303883742</v>
      </c>
      <c r="H39" s="28"/>
      <c r="I39" s="28"/>
      <c r="J39" s="35">
        <f>((G39/G38)-1)*100</f>
        <v>1.0514106060028228</v>
      </c>
      <c r="K39" s="28"/>
      <c r="L39" s="28"/>
      <c r="M39" s="33">
        <f>((G39/G34)-1)*100</f>
        <v>5.5467175208591124</v>
      </c>
    </row>
    <row r="40" spans="3:14" ht="17.25" customHeight="1" x14ac:dyDescent="0.25">
      <c r="C40" s="28"/>
      <c r="D40" s="28"/>
      <c r="E40" s="28" t="s">
        <v>45</v>
      </c>
      <c r="F40" s="28"/>
      <c r="G40" s="33">
        <v>124.75022006858981</v>
      </c>
      <c r="H40" s="28"/>
      <c r="I40" s="28"/>
      <c r="J40" s="35">
        <f>((G40/G39)-1)*100</f>
        <v>0.37384628079284443</v>
      </c>
      <c r="K40" s="28"/>
      <c r="L40" s="28"/>
      <c r="M40" s="33">
        <f>((G40/G35)-1)*100</f>
        <v>4.0074115035598101</v>
      </c>
    </row>
    <row r="41" spans="3:14" ht="17.25" customHeight="1" x14ac:dyDescent="0.25">
      <c r="C41" s="28"/>
      <c r="D41" s="28"/>
      <c r="E41" s="28"/>
      <c r="F41" s="28"/>
      <c r="G41" s="33"/>
      <c r="H41" s="28"/>
      <c r="I41" s="28"/>
      <c r="J41" s="35"/>
      <c r="K41" s="28"/>
      <c r="L41" s="28"/>
      <c r="M41" s="33"/>
    </row>
    <row r="42" spans="3:14" ht="17.25" customHeight="1" x14ac:dyDescent="0.25">
      <c r="C42" s="28">
        <v>2023</v>
      </c>
      <c r="D42" s="28"/>
      <c r="E42" s="28" t="s">
        <v>39</v>
      </c>
      <c r="F42" s="28"/>
      <c r="G42" s="33">
        <v>127.28424096840706</v>
      </c>
      <c r="H42" s="28"/>
      <c r="I42" s="28"/>
      <c r="J42" s="35">
        <f>((G42/G40)-1)*100</f>
        <v>2.0312756950841449</v>
      </c>
      <c r="K42" s="28"/>
      <c r="L42" s="28"/>
      <c r="M42" s="33">
        <f>((G42/G37)-1)*100</f>
        <v>4.8444624400641345</v>
      </c>
    </row>
    <row r="43" spans="3:14" ht="17.25" customHeight="1" x14ac:dyDescent="0.25">
      <c r="C43" s="28"/>
      <c r="D43" s="28"/>
      <c r="E43" s="28" t="s">
        <v>43</v>
      </c>
      <c r="F43" s="28"/>
      <c r="G43" s="33">
        <v>127.8044487515329</v>
      </c>
      <c r="H43" s="28"/>
      <c r="I43" s="28"/>
      <c r="J43" s="35">
        <f>((G43/G42)-1)*100</f>
        <v>0.40869771400449117</v>
      </c>
      <c r="K43" s="28"/>
      <c r="L43" s="28"/>
      <c r="M43" s="33">
        <f>((G43/G38)-1)*100</f>
        <v>3.9124531767236848</v>
      </c>
    </row>
    <row r="44" spans="3:14" ht="17.25" customHeight="1" x14ac:dyDescent="0.25">
      <c r="C44" s="28"/>
      <c r="D44" s="28"/>
      <c r="E44" s="28" t="s">
        <v>44</v>
      </c>
      <c r="F44" s="28"/>
      <c r="G44" s="33">
        <v>128.07570262897255</v>
      </c>
      <c r="H44" s="28"/>
      <c r="I44" s="28"/>
      <c r="J44" s="206">
        <f>((G44/G43)-1)*100</f>
        <v>0.21224134221415891</v>
      </c>
      <c r="K44" s="28"/>
      <c r="L44" s="28"/>
      <c r="M44" s="33">
        <f>((G44/G39)-1)*100</f>
        <v>3.0495247296307815</v>
      </c>
    </row>
    <row r="45" spans="3:14" s="203" customFormat="1" ht="17.25" customHeight="1" x14ac:dyDescent="0.25">
      <c r="C45" s="204"/>
      <c r="D45" s="204"/>
      <c r="E45" s="204" t="s">
        <v>45</v>
      </c>
      <c r="F45" s="204"/>
      <c r="G45" s="205">
        <v>129.89545458377171</v>
      </c>
      <c r="H45" s="204"/>
      <c r="I45" s="204"/>
      <c r="J45" s="206">
        <f>((G45/G44)-1)*100</f>
        <v>1.420840891321018</v>
      </c>
      <c r="K45" s="204"/>
      <c r="L45" s="204"/>
      <c r="M45" s="205">
        <f>((G45/G40)-1)*100</f>
        <v>4.1244292093055801</v>
      </c>
    </row>
    <row r="46" spans="3:14" ht="16.5" thickBot="1" x14ac:dyDescent="0.3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"/>
    </row>
    <row r="47" spans="3:14" x14ac:dyDescent="0.25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50" spans="29:29" x14ac:dyDescent="0.25">
      <c r="AC50" s="17">
        <f>64420+68076</f>
        <v>132496</v>
      </c>
    </row>
    <row r="51" spans="29:29" x14ac:dyDescent="0.25">
      <c r="AC51" s="17">
        <f>+AC50/2</f>
        <v>66248</v>
      </c>
    </row>
    <row r="104" spans="6:6" x14ac:dyDescent="0.25">
      <c r="F104" s="112"/>
    </row>
    <row r="196" spans="10:14" x14ac:dyDescent="0.25">
      <c r="J196" s="34"/>
      <c r="K196" s="34"/>
      <c r="L196" s="34"/>
      <c r="M196" s="34"/>
      <c r="N196" s="34"/>
    </row>
    <row r="197" spans="10:14" x14ac:dyDescent="0.25">
      <c r="J197" s="34"/>
      <c r="K197" s="34"/>
      <c r="L197" s="34"/>
      <c r="M197" s="34"/>
      <c r="N197" s="34"/>
    </row>
    <row r="198" spans="10:14" x14ac:dyDescent="0.25">
      <c r="J198" s="34"/>
      <c r="K198" s="34"/>
      <c r="L198" s="34"/>
      <c r="M198" s="34"/>
      <c r="N198" s="34"/>
    </row>
    <row r="199" spans="10:14" x14ac:dyDescent="0.25">
      <c r="J199" s="34"/>
      <c r="K199" s="34"/>
      <c r="L199" s="34"/>
      <c r="M199" s="34"/>
      <c r="N199" s="34"/>
    </row>
    <row r="200" spans="10:14" x14ac:dyDescent="0.25">
      <c r="J200" s="34"/>
      <c r="K200" s="34"/>
      <c r="L200" s="34"/>
      <c r="M200" s="34"/>
      <c r="N200" s="34"/>
    </row>
    <row r="201" spans="10:14" x14ac:dyDescent="0.25">
      <c r="J201" s="34"/>
      <c r="K201" s="34"/>
      <c r="L201" s="34"/>
      <c r="M201" s="34"/>
      <c r="N201" s="34"/>
    </row>
    <row r="202" spans="10:14" x14ac:dyDescent="0.25">
      <c r="J202" s="34"/>
      <c r="K202" s="34"/>
      <c r="L202" s="34"/>
      <c r="M202" s="34"/>
      <c r="N202" s="34"/>
    </row>
    <row r="203" spans="10:14" x14ac:dyDescent="0.25">
      <c r="J203" s="34"/>
      <c r="K203" s="34"/>
      <c r="L203" s="34"/>
      <c r="M203" s="34"/>
      <c r="N203" s="34"/>
    </row>
    <row r="204" spans="10:14" x14ac:dyDescent="0.25">
      <c r="J204" s="34"/>
      <c r="K204" s="34"/>
      <c r="L204" s="34"/>
      <c r="M204" s="34"/>
      <c r="N204" s="34"/>
    </row>
    <row r="205" spans="10:14" x14ac:dyDescent="0.25">
      <c r="J205" s="34"/>
      <c r="K205" s="34"/>
      <c r="L205" s="34"/>
      <c r="M205" s="34"/>
      <c r="N205" s="34"/>
    </row>
    <row r="206" spans="10:14" x14ac:dyDescent="0.25">
      <c r="J206" s="34"/>
      <c r="K206" s="34"/>
      <c r="L206" s="34"/>
      <c r="M206" s="34"/>
      <c r="N206" s="34"/>
    </row>
    <row r="207" spans="10:14" x14ac:dyDescent="0.25">
      <c r="J207" s="34"/>
      <c r="K207" s="34"/>
      <c r="L207" s="34"/>
      <c r="M207" s="34"/>
      <c r="N207" s="34"/>
    </row>
    <row r="208" spans="10:14" x14ac:dyDescent="0.25">
      <c r="J208" s="34"/>
      <c r="K208" s="34"/>
      <c r="L208" s="34"/>
      <c r="M208" s="34"/>
      <c r="N208" s="34"/>
    </row>
    <row r="209" spans="10:14" x14ac:dyDescent="0.25">
      <c r="J209" s="34"/>
      <c r="K209" s="34"/>
      <c r="L209" s="34"/>
      <c r="M209" s="34"/>
      <c r="N209" s="34"/>
    </row>
    <row r="210" spans="10:14" x14ac:dyDescent="0.25">
      <c r="J210" s="34"/>
      <c r="K210" s="34"/>
      <c r="L210" s="34"/>
      <c r="M210" s="34"/>
      <c r="N210" s="34"/>
    </row>
    <row r="211" spans="10:14" x14ac:dyDescent="0.25">
      <c r="J211" s="34"/>
      <c r="K211" s="34"/>
      <c r="L211" s="34"/>
      <c r="M211" s="34"/>
      <c r="N211" s="34"/>
    </row>
    <row r="212" spans="10:14" x14ac:dyDescent="0.25">
      <c r="J212" s="34"/>
      <c r="K212" s="34"/>
      <c r="L212" s="34"/>
      <c r="M212" s="34"/>
      <c r="N212" s="34"/>
    </row>
    <row r="213" spans="10:14" x14ac:dyDescent="0.25">
      <c r="J213" s="34"/>
      <c r="K213" s="34"/>
      <c r="L213" s="34"/>
      <c r="M213" s="34"/>
      <c r="N213" s="34"/>
    </row>
    <row r="214" spans="10:14" x14ac:dyDescent="0.25">
      <c r="J214" s="34"/>
      <c r="K214" s="34"/>
      <c r="L214" s="34"/>
      <c r="M214" s="34"/>
      <c r="N214" s="34"/>
    </row>
    <row r="215" spans="10:14" x14ac:dyDescent="0.25">
      <c r="J215" s="34"/>
      <c r="K215" s="34"/>
      <c r="L215" s="34"/>
      <c r="M215" s="34"/>
      <c r="N215" s="34"/>
    </row>
    <row r="216" spans="10:14" x14ac:dyDescent="0.25">
      <c r="J216" s="34"/>
      <c r="K216" s="34"/>
      <c r="L216" s="34"/>
      <c r="M216" s="34"/>
      <c r="N216" s="34"/>
    </row>
    <row r="217" spans="10:14" x14ac:dyDescent="0.25">
      <c r="J217" s="34"/>
      <c r="K217" s="34"/>
      <c r="L217" s="34"/>
      <c r="M217" s="34"/>
      <c r="N217" s="34"/>
    </row>
    <row r="218" spans="10:14" x14ac:dyDescent="0.25">
      <c r="J218" s="34"/>
      <c r="K218" s="34"/>
      <c r="L218" s="34"/>
      <c r="M218" s="34"/>
      <c r="N218" s="34"/>
    </row>
    <row r="219" spans="10:14" x14ac:dyDescent="0.25">
      <c r="J219" s="34"/>
      <c r="K219" s="34"/>
      <c r="L219" s="34"/>
      <c r="M219" s="34"/>
      <c r="N219" s="34"/>
    </row>
    <row r="220" spans="10:14" x14ac:dyDescent="0.25">
      <c r="J220" s="34"/>
      <c r="K220" s="34"/>
      <c r="L220" s="34"/>
      <c r="M220" s="34"/>
      <c r="N220" s="34"/>
    </row>
    <row r="221" spans="10:14" x14ac:dyDescent="0.25">
      <c r="J221" s="34"/>
      <c r="K221" s="34"/>
      <c r="L221" s="34"/>
      <c r="M221" s="34"/>
      <c r="N221" s="34"/>
    </row>
    <row r="222" spans="10:14" x14ac:dyDescent="0.25">
      <c r="J222" s="34"/>
      <c r="K222" s="34"/>
      <c r="L222" s="34"/>
      <c r="M222" s="34"/>
      <c r="N222" s="34"/>
    </row>
    <row r="223" spans="10:14" x14ac:dyDescent="0.25">
      <c r="J223" s="34"/>
      <c r="K223" s="34"/>
      <c r="L223" s="34"/>
      <c r="M223" s="34"/>
      <c r="N223" s="34"/>
    </row>
    <row r="224" spans="10:14" x14ac:dyDescent="0.25">
      <c r="J224" s="34"/>
      <c r="K224" s="34"/>
      <c r="L224" s="34"/>
      <c r="M224" s="34"/>
      <c r="N224" s="34"/>
    </row>
    <row r="225" spans="10:14" x14ac:dyDescent="0.25">
      <c r="J225" s="34"/>
      <c r="K225" s="34"/>
      <c r="L225" s="34"/>
      <c r="M225" s="34"/>
      <c r="N225" s="34"/>
    </row>
    <row r="226" spans="10:14" x14ac:dyDescent="0.25">
      <c r="J226" s="34"/>
      <c r="K226" s="34"/>
      <c r="L226" s="34"/>
      <c r="M226" s="34"/>
      <c r="N226" s="34"/>
    </row>
    <row r="227" spans="10:14" x14ac:dyDescent="0.25">
      <c r="J227" s="34"/>
      <c r="K227" s="34"/>
      <c r="L227" s="34"/>
      <c r="M227" s="34"/>
      <c r="N227" s="34"/>
    </row>
    <row r="228" spans="10:14" x14ac:dyDescent="0.25">
      <c r="J228" s="34"/>
      <c r="K228" s="34"/>
      <c r="L228" s="34"/>
      <c r="M228" s="34"/>
      <c r="N228" s="34"/>
    </row>
    <row r="229" spans="10:14" x14ac:dyDescent="0.25">
      <c r="J229" s="34"/>
      <c r="K229" s="34"/>
      <c r="L229" s="34"/>
      <c r="M229" s="34"/>
      <c r="N229" s="34"/>
    </row>
    <row r="230" spans="10:14" x14ac:dyDescent="0.25">
      <c r="J230" s="34"/>
      <c r="K230" s="34"/>
      <c r="L230" s="34"/>
      <c r="M230" s="34"/>
      <c r="N230" s="34"/>
    </row>
    <row r="231" spans="10:14" x14ac:dyDescent="0.25">
      <c r="J231" s="34"/>
      <c r="K231" s="34"/>
      <c r="L231" s="34"/>
      <c r="M231" s="34"/>
      <c r="N231" s="34"/>
    </row>
    <row r="232" spans="10:14" x14ac:dyDescent="0.25">
      <c r="J232" s="34"/>
      <c r="K232" s="34"/>
      <c r="L232" s="34"/>
      <c r="M232" s="34"/>
      <c r="N232" s="34"/>
    </row>
    <row r="233" spans="10:14" x14ac:dyDescent="0.25">
      <c r="J233" s="34"/>
      <c r="K233" s="34"/>
      <c r="L233" s="34"/>
      <c r="M233" s="34"/>
      <c r="N233" s="34"/>
    </row>
    <row r="234" spans="10:14" x14ac:dyDescent="0.25">
      <c r="J234" s="34"/>
      <c r="K234" s="34"/>
      <c r="L234" s="34"/>
      <c r="M234" s="34"/>
      <c r="N234" s="34"/>
    </row>
    <row r="235" spans="10:14" x14ac:dyDescent="0.25">
      <c r="J235" s="34"/>
      <c r="K235" s="34"/>
      <c r="L235" s="34"/>
      <c r="M235" s="34"/>
      <c r="N235" s="34"/>
    </row>
    <row r="236" spans="10:14" x14ac:dyDescent="0.25">
      <c r="J236" s="34"/>
      <c r="K236" s="34"/>
      <c r="L236" s="34"/>
      <c r="M236" s="34"/>
      <c r="N236" s="34"/>
    </row>
    <row r="237" spans="10:14" x14ac:dyDescent="0.25">
      <c r="J237" s="34"/>
      <c r="K237" s="34"/>
      <c r="L237" s="34"/>
      <c r="M237" s="34"/>
      <c r="N237" s="34"/>
    </row>
    <row r="238" spans="10:14" x14ac:dyDescent="0.25">
      <c r="J238" s="34"/>
      <c r="K238" s="34"/>
      <c r="L238" s="34"/>
      <c r="M238" s="34"/>
      <c r="N238" s="34"/>
    </row>
    <row r="239" spans="10:14" x14ac:dyDescent="0.25">
      <c r="J239" s="34"/>
      <c r="K239" s="34"/>
      <c r="L239" s="34"/>
      <c r="M239" s="34"/>
      <c r="N239" s="34"/>
    </row>
    <row r="240" spans="10:14" x14ac:dyDescent="0.25">
      <c r="J240" s="34"/>
      <c r="K240" s="34"/>
      <c r="L240" s="34"/>
      <c r="M240" s="34"/>
      <c r="N240" s="34"/>
    </row>
    <row r="241" spans="7:14" x14ac:dyDescent="0.25">
      <c r="J241" s="34"/>
      <c r="K241" s="34"/>
      <c r="L241" s="34"/>
      <c r="M241" s="34"/>
      <c r="N241" s="34"/>
    </row>
    <row r="242" spans="7:14" x14ac:dyDescent="0.25">
      <c r="J242" s="34"/>
      <c r="K242" s="34"/>
      <c r="L242" s="34"/>
      <c r="M242" s="34"/>
      <c r="N242" s="34"/>
    </row>
    <row r="243" spans="7:14" x14ac:dyDescent="0.25">
      <c r="J243" s="34"/>
      <c r="K243" s="34"/>
      <c r="L243" s="34"/>
      <c r="M243" s="34"/>
      <c r="N243" s="34"/>
    </row>
    <row r="244" spans="7:14" x14ac:dyDescent="0.25">
      <c r="J244" s="34"/>
      <c r="K244" s="34"/>
      <c r="L244" s="34"/>
      <c r="M244" s="34"/>
      <c r="N244" s="34"/>
    </row>
    <row r="245" spans="7:14" x14ac:dyDescent="0.25">
      <c r="J245" s="34"/>
      <c r="K245" s="34"/>
      <c r="L245" s="34"/>
      <c r="M245" s="34"/>
      <c r="N245" s="34"/>
    </row>
    <row r="246" spans="7:14" x14ac:dyDescent="0.25">
      <c r="J246" s="34"/>
      <c r="K246" s="34"/>
      <c r="L246" s="34"/>
      <c r="M246" s="34"/>
      <c r="N246" s="34"/>
    </row>
    <row r="247" spans="7:14" x14ac:dyDescent="0.25">
      <c r="J247" s="34"/>
      <c r="K247" s="34"/>
      <c r="L247" s="34"/>
      <c r="M247" s="34"/>
      <c r="N247" s="34"/>
    </row>
    <row r="248" spans="7:14" x14ac:dyDescent="0.25">
      <c r="J248" s="34"/>
      <c r="K248" s="34"/>
      <c r="L248" s="34"/>
      <c r="M248" s="34"/>
      <c r="N248" s="34"/>
    </row>
    <row r="249" spans="7:14" x14ac:dyDescent="0.25">
      <c r="J249" s="34"/>
      <c r="K249" s="34"/>
      <c r="L249" s="34"/>
      <c r="M249" s="34"/>
      <c r="N249" s="34"/>
    </row>
    <row r="250" spans="7:14" x14ac:dyDescent="0.25">
      <c r="J250" s="34"/>
      <c r="K250" s="34"/>
      <c r="L250" s="34"/>
      <c r="M250" s="34"/>
      <c r="N250" s="34"/>
    </row>
    <row r="251" spans="7:14" x14ac:dyDescent="0.25">
      <c r="G251" s="112"/>
      <c r="H251" s="112"/>
      <c r="J251" s="34"/>
      <c r="K251" s="34"/>
      <c r="L251" s="34"/>
      <c r="M251" s="34"/>
      <c r="N251" s="34"/>
    </row>
  </sheetData>
  <mergeCells count="3">
    <mergeCell ref="C2:M2"/>
    <mergeCell ref="C4:M4"/>
    <mergeCell ref="J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D8A5-D87F-484F-9095-34C435ED3EF7}">
  <dimension ref="C3:U115"/>
  <sheetViews>
    <sheetView topLeftCell="A49" workbookViewId="0">
      <selection activeCell="P15" sqref="P15"/>
    </sheetView>
  </sheetViews>
  <sheetFormatPr defaultColWidth="9.140625" defaultRowHeight="15" x14ac:dyDescent="0.25"/>
  <cols>
    <col min="1" max="1" width="9.140625" style="48"/>
    <col min="2" max="2" width="4" style="48" customWidth="1"/>
    <col min="3" max="3" width="4.42578125" style="48" customWidth="1"/>
    <col min="4" max="4" width="66.28515625" style="48" customWidth="1"/>
    <col min="5" max="5" width="10.85546875" style="48" customWidth="1"/>
    <col min="6" max="8" width="8.85546875" style="48" customWidth="1"/>
    <col min="9" max="9" width="5" style="48" customWidth="1"/>
    <col min="10" max="11" width="10.7109375" style="76" customWidth="1"/>
    <col min="12" max="12" width="3.85546875" style="48" customWidth="1"/>
    <col min="13" max="13" width="9.140625" style="48"/>
    <col min="14" max="15" width="10" style="48" bestFit="1" customWidth="1"/>
    <col min="16" max="16384" width="9.140625" style="48"/>
  </cols>
  <sheetData>
    <row r="3" spans="3:11" ht="15.75" x14ac:dyDescent="0.25">
      <c r="C3" s="155" t="s">
        <v>302</v>
      </c>
      <c r="D3" s="155"/>
      <c r="E3" s="155"/>
      <c r="F3" s="155"/>
      <c r="G3" s="155"/>
      <c r="H3" s="155"/>
      <c r="I3" s="155"/>
      <c r="J3" s="155"/>
      <c r="K3" s="155"/>
    </row>
    <row r="5" spans="3:11" s="50" customFormat="1" ht="15" customHeight="1" x14ac:dyDescent="0.25">
      <c r="C5" s="156"/>
      <c r="D5" s="158" t="s">
        <v>55</v>
      </c>
      <c r="E5" s="49"/>
      <c r="F5" s="113"/>
      <c r="G5" s="113"/>
      <c r="H5" s="113"/>
      <c r="I5" s="49"/>
      <c r="J5" s="160" t="s">
        <v>56</v>
      </c>
      <c r="K5" s="160"/>
    </row>
    <row r="6" spans="3:11" s="50" customFormat="1" ht="30" customHeight="1" x14ac:dyDescent="0.25">
      <c r="C6" s="157"/>
      <c r="D6" s="159"/>
      <c r="E6" s="51" t="s">
        <v>57</v>
      </c>
      <c r="F6" s="52" t="s">
        <v>297</v>
      </c>
      <c r="G6" s="52" t="s">
        <v>58</v>
      </c>
      <c r="H6" s="52" t="s">
        <v>298</v>
      </c>
      <c r="I6" s="114"/>
      <c r="J6" s="53" t="s">
        <v>3</v>
      </c>
      <c r="K6" s="53" t="s">
        <v>4</v>
      </c>
    </row>
    <row r="7" spans="3:11" x14ac:dyDescent="0.25">
      <c r="C7" s="54"/>
      <c r="D7" s="54"/>
      <c r="E7" s="54"/>
      <c r="F7" s="54"/>
      <c r="G7" s="54"/>
      <c r="H7" s="54"/>
      <c r="I7" s="54"/>
      <c r="J7" s="55"/>
      <c r="K7" s="55"/>
    </row>
    <row r="8" spans="3:11" s="50" customFormat="1" x14ac:dyDescent="0.25">
      <c r="C8" s="65"/>
      <c r="D8" s="65" t="s">
        <v>59</v>
      </c>
      <c r="E8" s="115">
        <v>834.31200380000007</v>
      </c>
      <c r="F8" s="115">
        <v>124.75022006858981</v>
      </c>
      <c r="G8" s="115">
        <v>128.07570262897255</v>
      </c>
      <c r="H8" s="115">
        <v>129.89545458377171</v>
      </c>
      <c r="I8" s="115"/>
      <c r="J8" s="59">
        <f>IFERROR(((H8-G8)/G8)*100,0)</f>
        <v>1.4208408913210249</v>
      </c>
      <c r="K8" s="59">
        <f>IFERROR(((H8-F8)/F8)*100,0)</f>
        <v>4.1244292093055703</v>
      </c>
    </row>
    <row r="9" spans="3:11" x14ac:dyDescent="0.25">
      <c r="C9" s="54"/>
      <c r="D9" s="54"/>
      <c r="E9" s="61"/>
      <c r="F9" s="61"/>
      <c r="G9" s="61"/>
      <c r="H9" s="61"/>
      <c r="I9" s="61"/>
      <c r="J9" s="62"/>
      <c r="K9" s="62"/>
    </row>
    <row r="10" spans="3:11" x14ac:dyDescent="0.25">
      <c r="C10" s="64" t="s">
        <v>19</v>
      </c>
      <c r="D10" s="116" t="s">
        <v>60</v>
      </c>
      <c r="E10" s="117">
        <v>0</v>
      </c>
      <c r="F10" s="117">
        <v>0</v>
      </c>
      <c r="G10" s="117">
        <v>0</v>
      </c>
      <c r="H10" s="117">
        <v>0</v>
      </c>
      <c r="I10" s="117"/>
      <c r="J10" s="117">
        <f t="shared" ref="J10:J57" si="0">IFERROR(((H10-G10)/G10)*100,0)</f>
        <v>0</v>
      </c>
      <c r="K10" s="117">
        <f t="shared" ref="K10:K57" si="1">IFERROR(((H10-F10)/F10)*100,0)</f>
        <v>0</v>
      </c>
    </row>
    <row r="11" spans="3:11" x14ac:dyDescent="0.25">
      <c r="C11" s="54"/>
      <c r="D11" s="118" t="s">
        <v>61</v>
      </c>
      <c r="E11" s="117">
        <v>0</v>
      </c>
      <c r="F11" s="117">
        <v>0</v>
      </c>
      <c r="G11" s="117">
        <v>0</v>
      </c>
      <c r="H11" s="117">
        <v>0</v>
      </c>
      <c r="I11" s="117"/>
      <c r="J11" s="117">
        <f t="shared" si="0"/>
        <v>0</v>
      </c>
      <c r="K11" s="117">
        <f t="shared" si="1"/>
        <v>0</v>
      </c>
    </row>
    <row r="12" spans="3:11" x14ac:dyDescent="0.25">
      <c r="C12" s="54"/>
      <c r="D12" s="118" t="s">
        <v>62</v>
      </c>
      <c r="E12" s="117">
        <v>0</v>
      </c>
      <c r="F12" s="117">
        <v>0</v>
      </c>
      <c r="G12" s="117">
        <v>0</v>
      </c>
      <c r="H12" s="117">
        <v>0</v>
      </c>
      <c r="I12" s="117"/>
      <c r="J12" s="117">
        <f t="shared" si="0"/>
        <v>0</v>
      </c>
      <c r="K12" s="117">
        <f t="shared" si="1"/>
        <v>0</v>
      </c>
    </row>
    <row r="13" spans="3:11" x14ac:dyDescent="0.25">
      <c r="C13" s="54"/>
      <c r="D13" s="118" t="s">
        <v>63</v>
      </c>
      <c r="E13" s="117">
        <v>0</v>
      </c>
      <c r="F13" s="117">
        <v>0</v>
      </c>
      <c r="G13" s="117">
        <v>0</v>
      </c>
      <c r="H13" s="117">
        <v>0</v>
      </c>
      <c r="I13" s="117"/>
      <c r="J13" s="117">
        <f t="shared" si="0"/>
        <v>0</v>
      </c>
      <c r="K13" s="117">
        <f t="shared" si="1"/>
        <v>0</v>
      </c>
    </row>
    <row r="14" spans="3:11" x14ac:dyDescent="0.25">
      <c r="C14" s="54"/>
      <c r="D14" s="118" t="s">
        <v>64</v>
      </c>
      <c r="E14" s="117">
        <v>0</v>
      </c>
      <c r="F14" s="117">
        <v>0</v>
      </c>
      <c r="G14" s="117">
        <v>0</v>
      </c>
      <c r="H14" s="117">
        <v>0</v>
      </c>
      <c r="I14" s="117"/>
      <c r="J14" s="117">
        <f t="shared" si="0"/>
        <v>0</v>
      </c>
      <c r="K14" s="117">
        <f t="shared" si="1"/>
        <v>0</v>
      </c>
    </row>
    <row r="15" spans="3:11" x14ac:dyDescent="0.25">
      <c r="C15" s="54"/>
      <c r="D15" s="118" t="s">
        <v>65</v>
      </c>
      <c r="E15" s="117">
        <v>0</v>
      </c>
      <c r="F15" s="117">
        <v>0</v>
      </c>
      <c r="G15" s="117">
        <v>0</v>
      </c>
      <c r="H15" s="117">
        <v>0</v>
      </c>
      <c r="I15" s="117"/>
      <c r="J15" s="117">
        <f t="shared" si="0"/>
        <v>0</v>
      </c>
      <c r="K15" s="117">
        <f t="shared" si="1"/>
        <v>0</v>
      </c>
    </row>
    <row r="16" spans="3:11" x14ac:dyDescent="0.25">
      <c r="C16" s="54"/>
      <c r="D16" s="118" t="s">
        <v>66</v>
      </c>
      <c r="E16" s="117">
        <v>0</v>
      </c>
      <c r="F16" s="117">
        <v>0</v>
      </c>
      <c r="G16" s="117">
        <v>0</v>
      </c>
      <c r="H16" s="117">
        <v>0</v>
      </c>
      <c r="I16" s="117"/>
      <c r="J16" s="117">
        <f t="shared" si="0"/>
        <v>0</v>
      </c>
      <c r="K16" s="117">
        <f t="shared" si="1"/>
        <v>0</v>
      </c>
    </row>
    <row r="17" spans="3:21" x14ac:dyDescent="0.25">
      <c r="C17" s="54"/>
      <c r="D17" s="118" t="s">
        <v>67</v>
      </c>
      <c r="E17" s="117">
        <v>0</v>
      </c>
      <c r="F17" s="117">
        <v>0</v>
      </c>
      <c r="G17" s="117">
        <v>0</v>
      </c>
      <c r="H17" s="117">
        <v>0</v>
      </c>
      <c r="I17" s="117"/>
      <c r="J17" s="117">
        <f t="shared" si="0"/>
        <v>0</v>
      </c>
      <c r="K17" s="117">
        <f t="shared" si="1"/>
        <v>0</v>
      </c>
    </row>
    <row r="18" spans="3:21" x14ac:dyDescent="0.25">
      <c r="C18" s="54"/>
      <c r="D18" s="118" t="s">
        <v>68</v>
      </c>
      <c r="E18" s="117">
        <v>0</v>
      </c>
      <c r="F18" s="117">
        <v>0</v>
      </c>
      <c r="G18" s="117">
        <v>0</v>
      </c>
      <c r="H18" s="117">
        <v>0</v>
      </c>
      <c r="I18" s="117"/>
      <c r="J18" s="117">
        <f t="shared" si="0"/>
        <v>0</v>
      </c>
      <c r="K18" s="117">
        <f t="shared" si="1"/>
        <v>0</v>
      </c>
    </row>
    <row r="19" spans="3:21" x14ac:dyDescent="0.25">
      <c r="C19" s="54"/>
      <c r="D19" s="118" t="s">
        <v>69</v>
      </c>
      <c r="E19" s="117">
        <v>0</v>
      </c>
      <c r="F19" s="117">
        <v>0</v>
      </c>
      <c r="G19" s="117">
        <v>0</v>
      </c>
      <c r="H19" s="117">
        <v>0</v>
      </c>
      <c r="I19" s="117"/>
      <c r="J19" s="117">
        <f t="shared" si="0"/>
        <v>0</v>
      </c>
      <c r="K19" s="117">
        <f t="shared" si="1"/>
        <v>0</v>
      </c>
    </row>
    <row r="20" spans="3:21" x14ac:dyDescent="0.25">
      <c r="C20" s="54"/>
      <c r="D20" s="118" t="s">
        <v>70</v>
      </c>
      <c r="E20" s="117">
        <v>0</v>
      </c>
      <c r="F20" s="117">
        <v>0</v>
      </c>
      <c r="G20" s="117">
        <v>0</v>
      </c>
      <c r="H20" s="117">
        <v>0</v>
      </c>
      <c r="I20" s="117"/>
      <c r="J20" s="117">
        <f t="shared" si="0"/>
        <v>0</v>
      </c>
      <c r="K20" s="117">
        <f t="shared" si="1"/>
        <v>0</v>
      </c>
    </row>
    <row r="21" spans="3:21" x14ac:dyDescent="0.25">
      <c r="C21" s="54"/>
      <c r="D21" s="118" t="s">
        <v>71</v>
      </c>
      <c r="E21" s="117">
        <v>0</v>
      </c>
      <c r="F21" s="117">
        <v>0</v>
      </c>
      <c r="G21" s="117">
        <v>0</v>
      </c>
      <c r="H21" s="117">
        <v>0</v>
      </c>
      <c r="I21" s="117"/>
      <c r="J21" s="117">
        <f t="shared" si="0"/>
        <v>0</v>
      </c>
      <c r="K21" s="117">
        <f t="shared" si="1"/>
        <v>0</v>
      </c>
    </row>
    <row r="22" spans="3:21" x14ac:dyDescent="0.25">
      <c r="C22" s="64" t="s">
        <v>20</v>
      </c>
      <c r="D22" s="65" t="s">
        <v>72</v>
      </c>
      <c r="E22" s="66">
        <v>22.336665400000001</v>
      </c>
      <c r="F22" s="66">
        <v>109.21641595880466</v>
      </c>
      <c r="G22" s="66">
        <v>112.50509503031461</v>
      </c>
      <c r="H22" s="66">
        <v>112.30513722040534</v>
      </c>
      <c r="I22" s="66"/>
      <c r="J22" s="59">
        <f t="shared" si="0"/>
        <v>-0.17773222613196821</v>
      </c>
      <c r="K22" s="59">
        <f t="shared" si="1"/>
        <v>2.8280741814176698</v>
      </c>
    </row>
    <row r="23" spans="3:21" x14ac:dyDescent="0.25">
      <c r="C23" s="54"/>
      <c r="D23" s="54" t="s">
        <v>73</v>
      </c>
      <c r="E23" s="67">
        <v>3.2161612000000002</v>
      </c>
      <c r="F23" s="67">
        <v>111.1122</v>
      </c>
      <c r="G23" s="67">
        <v>114.5287</v>
      </c>
      <c r="H23" s="67">
        <v>114.7097</v>
      </c>
      <c r="I23" s="67"/>
      <c r="J23" s="62">
        <f t="shared" si="0"/>
        <v>0.15803898935375796</v>
      </c>
      <c r="K23" s="62">
        <f t="shared" si="1"/>
        <v>3.2377182703609475</v>
      </c>
      <c r="N23" s="69"/>
      <c r="O23" s="69"/>
      <c r="P23" s="69"/>
      <c r="S23" s="119"/>
      <c r="T23" s="119"/>
      <c r="U23" s="119"/>
    </row>
    <row r="24" spans="3:21" x14ac:dyDescent="0.25">
      <c r="C24" s="54"/>
      <c r="D24" s="54" t="s">
        <v>74</v>
      </c>
      <c r="E24" s="67">
        <v>6.6883379999999999</v>
      </c>
      <c r="F24" s="67">
        <v>108.5382</v>
      </c>
      <c r="G24" s="67">
        <v>113.4145</v>
      </c>
      <c r="H24" s="67">
        <v>113.4464</v>
      </c>
      <c r="I24" s="67"/>
      <c r="J24" s="62">
        <f t="shared" si="0"/>
        <v>2.8126914988818145E-2</v>
      </c>
      <c r="K24" s="62">
        <f t="shared" si="1"/>
        <v>4.5220945252454836</v>
      </c>
      <c r="N24" s="69"/>
      <c r="O24" s="69"/>
      <c r="P24" s="69"/>
      <c r="S24" s="119"/>
      <c r="T24" s="119"/>
      <c r="U24" s="119"/>
    </row>
    <row r="25" spans="3:21" x14ac:dyDescent="0.25">
      <c r="C25" s="54"/>
      <c r="D25" s="54" t="s">
        <v>75</v>
      </c>
      <c r="E25" s="67">
        <v>8.4884926000000007</v>
      </c>
      <c r="F25" s="67">
        <v>107.2944</v>
      </c>
      <c r="G25" s="67">
        <v>110.8261</v>
      </c>
      <c r="H25" s="67">
        <v>109.8758</v>
      </c>
      <c r="I25" s="67"/>
      <c r="J25" s="62">
        <f t="shared" si="0"/>
        <v>-0.8574694950016275</v>
      </c>
      <c r="K25" s="62">
        <f t="shared" si="1"/>
        <v>2.4059037563936259</v>
      </c>
      <c r="N25" s="69"/>
      <c r="O25" s="69"/>
      <c r="P25" s="69"/>
      <c r="S25" s="119"/>
      <c r="T25" s="119"/>
      <c r="U25" s="119"/>
    </row>
    <row r="26" spans="3:21" x14ac:dyDescent="0.25">
      <c r="C26" s="54"/>
      <c r="D26" s="54" t="s">
        <v>76</v>
      </c>
      <c r="E26" s="67">
        <v>3.9436735999999999</v>
      </c>
      <c r="F26" s="67">
        <v>112.9576</v>
      </c>
      <c r="G26" s="67">
        <v>112.9264</v>
      </c>
      <c r="H26" s="67">
        <v>113.63760000000001</v>
      </c>
      <c r="I26" s="67"/>
      <c r="J26" s="62">
        <f t="shared" si="0"/>
        <v>0.62979073095397098</v>
      </c>
      <c r="K26" s="62">
        <f t="shared" si="1"/>
        <v>0.60199579311175777</v>
      </c>
      <c r="N26" s="69"/>
      <c r="O26" s="69"/>
      <c r="P26" s="69"/>
      <c r="S26" s="119"/>
      <c r="T26" s="119"/>
      <c r="U26" s="119"/>
    </row>
    <row r="27" spans="3:21" x14ac:dyDescent="0.25">
      <c r="C27" s="64" t="s">
        <v>21</v>
      </c>
      <c r="D27" s="65" t="s">
        <v>77</v>
      </c>
      <c r="E27" s="66">
        <v>33.298748199999999</v>
      </c>
      <c r="F27" s="66">
        <v>127.28232182366034</v>
      </c>
      <c r="G27" s="66">
        <v>128.85195428040475</v>
      </c>
      <c r="H27" s="66">
        <v>129.19917219803418</v>
      </c>
      <c r="I27" s="66"/>
      <c r="J27" s="59">
        <f t="shared" si="0"/>
        <v>0.26947043183669067</v>
      </c>
      <c r="K27" s="59">
        <f t="shared" si="1"/>
        <v>1.505983193038765</v>
      </c>
      <c r="S27" s="119"/>
      <c r="T27" s="119"/>
      <c r="U27" s="119"/>
    </row>
    <row r="28" spans="3:21" x14ac:dyDescent="0.25">
      <c r="C28" s="54"/>
      <c r="D28" s="54" t="s">
        <v>179</v>
      </c>
      <c r="E28" s="67">
        <v>14.441152900000001</v>
      </c>
      <c r="F28" s="67">
        <v>137.8117</v>
      </c>
      <c r="G28" s="67">
        <v>138.66810000000001</v>
      </c>
      <c r="H28" s="67">
        <v>140.07910000000001</v>
      </c>
      <c r="I28" s="67"/>
      <c r="J28" s="62">
        <f t="shared" si="0"/>
        <v>1.017537559106962</v>
      </c>
      <c r="K28" s="62">
        <f t="shared" si="1"/>
        <v>1.6452884624455031</v>
      </c>
      <c r="N28" s="69"/>
      <c r="O28" s="69"/>
      <c r="S28" s="119"/>
      <c r="T28" s="119"/>
    </row>
    <row r="29" spans="3:21" x14ac:dyDescent="0.25">
      <c r="C29" s="54"/>
      <c r="D29" s="54" t="s">
        <v>180</v>
      </c>
      <c r="E29" s="67">
        <v>3.9367559000000001</v>
      </c>
      <c r="F29" s="67">
        <v>141.96780000000001</v>
      </c>
      <c r="G29" s="67">
        <v>148.15700000000001</v>
      </c>
      <c r="H29" s="67">
        <v>148.02789999999999</v>
      </c>
      <c r="I29" s="67"/>
      <c r="J29" s="62">
        <f t="shared" si="0"/>
        <v>-8.7137293546725711E-2</v>
      </c>
      <c r="K29" s="62">
        <f t="shared" si="1"/>
        <v>4.2686440164600539</v>
      </c>
      <c r="N29" s="69"/>
      <c r="O29" s="69"/>
      <c r="S29" s="119"/>
      <c r="T29" s="119"/>
    </row>
    <row r="30" spans="3:21" x14ac:dyDescent="0.25">
      <c r="C30" s="54"/>
      <c r="D30" s="54" t="s">
        <v>80</v>
      </c>
      <c r="E30" s="67">
        <v>11.933105599999999</v>
      </c>
      <c r="F30" s="67">
        <v>110.60890000000001</v>
      </c>
      <c r="G30" s="67">
        <v>111.4692</v>
      </c>
      <c r="H30" s="67">
        <v>110.7381</v>
      </c>
      <c r="I30" s="67"/>
      <c r="J30" s="62">
        <f t="shared" si="0"/>
        <v>-0.65587624204712858</v>
      </c>
      <c r="K30" s="62">
        <f t="shared" si="1"/>
        <v>0.11680796029975644</v>
      </c>
      <c r="N30" s="69"/>
      <c r="O30" s="69"/>
      <c r="S30" s="119"/>
      <c r="T30" s="119"/>
    </row>
    <row r="31" spans="3:21" x14ac:dyDescent="0.25">
      <c r="C31" s="54"/>
      <c r="D31" s="54" t="s">
        <v>81</v>
      </c>
      <c r="E31" s="67">
        <v>2.9877338</v>
      </c>
      <c r="F31" s="67">
        <v>123.6328</v>
      </c>
      <c r="G31" s="67">
        <v>125.396</v>
      </c>
      <c r="H31" s="67">
        <v>125.5359</v>
      </c>
      <c r="I31" s="67"/>
      <c r="J31" s="62">
        <f t="shared" si="0"/>
        <v>0.11156655714695625</v>
      </c>
      <c r="K31" s="62">
        <f t="shared" si="1"/>
        <v>1.5393164273558433</v>
      </c>
      <c r="N31" s="69"/>
      <c r="O31" s="69"/>
      <c r="S31" s="119"/>
      <c r="T31" s="119"/>
    </row>
    <row r="32" spans="3:21" x14ac:dyDescent="0.25">
      <c r="C32" s="64" t="s">
        <v>22</v>
      </c>
      <c r="D32" s="65" t="s">
        <v>82</v>
      </c>
      <c r="E32" s="66">
        <v>278.32521350000002</v>
      </c>
      <c r="F32" s="66">
        <v>135.34949810371853</v>
      </c>
      <c r="G32" s="66">
        <v>139.39596398266025</v>
      </c>
      <c r="H32" s="66">
        <v>143.76647214938714</v>
      </c>
      <c r="I32" s="66"/>
      <c r="J32" s="59">
        <f t="shared" si="0"/>
        <v>3.1353190163171076</v>
      </c>
      <c r="K32" s="59">
        <f t="shared" si="1"/>
        <v>6.2186961633346209</v>
      </c>
    </row>
    <row r="33" spans="3:11" x14ac:dyDescent="0.25">
      <c r="C33" s="54"/>
      <c r="D33" s="54" t="s">
        <v>83</v>
      </c>
      <c r="E33" s="67">
        <v>85.690707599999996</v>
      </c>
      <c r="F33" s="67">
        <v>139.88140000000001</v>
      </c>
      <c r="G33" s="67">
        <v>153.49010000000001</v>
      </c>
      <c r="H33" s="67">
        <v>157.79140000000001</v>
      </c>
      <c r="I33" s="67"/>
      <c r="J33" s="62">
        <f t="shared" si="0"/>
        <v>2.8023305737633875</v>
      </c>
      <c r="K33" s="62">
        <f t="shared" si="1"/>
        <v>12.803703708999192</v>
      </c>
    </row>
    <row r="34" spans="3:11" x14ac:dyDescent="0.25">
      <c r="C34" s="54"/>
      <c r="D34" s="54" t="s">
        <v>84</v>
      </c>
      <c r="E34" s="67">
        <v>170.27072279999999</v>
      </c>
      <c r="F34" s="67">
        <v>133.547</v>
      </c>
      <c r="G34" s="67">
        <v>133.547</v>
      </c>
      <c r="H34" s="67">
        <v>137.417</v>
      </c>
      <c r="I34" s="67"/>
      <c r="J34" s="62">
        <f t="shared" si="0"/>
        <v>2.8978561854627993</v>
      </c>
      <c r="K34" s="62">
        <f t="shared" si="1"/>
        <v>2.8978561854627993</v>
      </c>
    </row>
    <row r="35" spans="3:11" x14ac:dyDescent="0.25">
      <c r="C35" s="54"/>
      <c r="D35" s="54" t="s">
        <v>85</v>
      </c>
      <c r="E35" s="67">
        <v>2.4954971000000001</v>
      </c>
      <c r="F35" s="67">
        <v>128.3792</v>
      </c>
      <c r="G35" s="67">
        <v>135.11490000000001</v>
      </c>
      <c r="H35" s="67">
        <v>136.87880000000001</v>
      </c>
      <c r="I35" s="67"/>
      <c r="J35" s="62">
        <f t="shared" si="0"/>
        <v>1.305481482797239</v>
      </c>
      <c r="K35" s="62">
        <f t="shared" si="1"/>
        <v>6.6206986801600376</v>
      </c>
    </row>
    <row r="36" spans="3:11" x14ac:dyDescent="0.25">
      <c r="C36" s="54"/>
      <c r="D36" s="54" t="s">
        <v>86</v>
      </c>
      <c r="E36" s="67">
        <v>1.1381493</v>
      </c>
      <c r="F36" s="67">
        <v>111.24679999999999</v>
      </c>
      <c r="G36" s="67">
        <v>115.19499999999999</v>
      </c>
      <c r="H36" s="67">
        <v>115.95350000000001</v>
      </c>
      <c r="I36" s="67"/>
      <c r="J36" s="62">
        <f t="shared" si="0"/>
        <v>0.65844871739225852</v>
      </c>
      <c r="K36" s="62">
        <f t="shared" si="1"/>
        <v>4.2308632697749617</v>
      </c>
    </row>
    <row r="37" spans="3:11" x14ac:dyDescent="0.25">
      <c r="C37" s="54"/>
      <c r="D37" s="54" t="s">
        <v>87</v>
      </c>
      <c r="E37" s="67">
        <v>18.730136699999999</v>
      </c>
      <c r="F37" s="67">
        <v>133.39529999999999</v>
      </c>
      <c r="G37" s="67">
        <v>130.12739999999999</v>
      </c>
      <c r="H37" s="67">
        <v>139.93129999999999</v>
      </c>
      <c r="I37" s="67"/>
      <c r="J37" s="62">
        <f t="shared" si="0"/>
        <v>7.5340781418824925</v>
      </c>
      <c r="K37" s="62">
        <f t="shared" si="1"/>
        <v>4.8997228538036959</v>
      </c>
    </row>
    <row r="38" spans="3:11" x14ac:dyDescent="0.25">
      <c r="C38" s="54"/>
      <c r="D38" s="118" t="s">
        <v>88</v>
      </c>
      <c r="E38" s="117">
        <v>0</v>
      </c>
      <c r="F38" s="117">
        <v>0</v>
      </c>
      <c r="G38" s="117">
        <v>0</v>
      </c>
      <c r="H38" s="117">
        <v>0</v>
      </c>
      <c r="I38" s="117"/>
      <c r="J38" s="117">
        <f t="shared" si="0"/>
        <v>0</v>
      </c>
      <c r="K38" s="117">
        <f t="shared" si="1"/>
        <v>0</v>
      </c>
    </row>
    <row r="39" spans="3:11" x14ac:dyDescent="0.25">
      <c r="C39" s="54"/>
      <c r="D39" s="118" t="s">
        <v>89</v>
      </c>
      <c r="E39" s="117">
        <v>0</v>
      </c>
      <c r="F39" s="117">
        <v>0</v>
      </c>
      <c r="G39" s="117">
        <v>0</v>
      </c>
      <c r="H39" s="117">
        <v>0</v>
      </c>
      <c r="I39" s="117"/>
      <c r="J39" s="117">
        <f t="shared" si="0"/>
        <v>0</v>
      </c>
      <c r="K39" s="117">
        <f t="shared" si="1"/>
        <v>0</v>
      </c>
    </row>
    <row r="40" spans="3:11" x14ac:dyDescent="0.25">
      <c r="C40" s="64" t="s">
        <v>23</v>
      </c>
      <c r="D40" s="65" t="s">
        <v>90</v>
      </c>
      <c r="E40" s="66">
        <v>42.674636500000005</v>
      </c>
      <c r="F40" s="66">
        <v>125.76255798781648</v>
      </c>
      <c r="G40" s="66">
        <v>135.56162210016831</v>
      </c>
      <c r="H40" s="66">
        <v>137.50757611619537</v>
      </c>
      <c r="I40" s="66"/>
      <c r="J40" s="59">
        <f t="shared" si="0"/>
        <v>1.4354756057648583</v>
      </c>
      <c r="K40" s="59">
        <f t="shared" si="1"/>
        <v>9.3390420140123993</v>
      </c>
    </row>
    <row r="41" spans="3:11" x14ac:dyDescent="0.25">
      <c r="C41" s="54"/>
      <c r="D41" s="54" t="s">
        <v>91</v>
      </c>
      <c r="E41" s="67">
        <v>8.6732791000000002</v>
      </c>
      <c r="F41" s="67">
        <v>142.7149</v>
      </c>
      <c r="G41" s="67">
        <v>162.14490000000001</v>
      </c>
      <c r="H41" s="67">
        <v>163.07220000000001</v>
      </c>
      <c r="I41" s="67"/>
      <c r="J41" s="62">
        <f t="shared" si="0"/>
        <v>0.57189587831624822</v>
      </c>
      <c r="K41" s="62">
        <f t="shared" si="1"/>
        <v>14.264312976430638</v>
      </c>
    </row>
    <row r="42" spans="3:11" x14ac:dyDescent="0.25">
      <c r="C42" s="54"/>
      <c r="D42" s="54" t="s">
        <v>92</v>
      </c>
      <c r="E42" s="67">
        <v>2.2196736000000001</v>
      </c>
      <c r="F42" s="67">
        <v>123.5625</v>
      </c>
      <c r="G42" s="67">
        <v>134.48320000000001</v>
      </c>
      <c r="H42" s="67">
        <v>133.64410000000001</v>
      </c>
      <c r="I42" s="67"/>
      <c r="J42" s="62">
        <f t="shared" si="0"/>
        <v>-0.62394410602960204</v>
      </c>
      <c r="K42" s="62">
        <f t="shared" si="1"/>
        <v>8.159109762266068</v>
      </c>
    </row>
    <row r="43" spans="3:11" x14ac:dyDescent="0.25">
      <c r="C43" s="54"/>
      <c r="D43" s="54" t="s">
        <v>93</v>
      </c>
      <c r="E43" s="67">
        <v>4.6332111999999999</v>
      </c>
      <c r="F43" s="67">
        <v>128.70689999999999</v>
      </c>
      <c r="G43" s="67">
        <v>133.57470000000001</v>
      </c>
      <c r="H43" s="67">
        <v>131.47559999999999</v>
      </c>
      <c r="I43" s="67"/>
      <c r="J43" s="62">
        <f t="shared" si="0"/>
        <v>-1.5714802279174285</v>
      </c>
      <c r="K43" s="62">
        <f t="shared" si="1"/>
        <v>2.1511667206653224</v>
      </c>
    </row>
    <row r="44" spans="3:11" x14ac:dyDescent="0.25">
      <c r="C44" s="54"/>
      <c r="D44" s="54" t="s">
        <v>94</v>
      </c>
      <c r="E44" s="67">
        <v>0.95369389999999998</v>
      </c>
      <c r="F44" s="67">
        <v>141.99619999999999</v>
      </c>
      <c r="G44" s="67">
        <v>155.59569999999999</v>
      </c>
      <c r="H44" s="67">
        <v>169.3092</v>
      </c>
      <c r="I44" s="67"/>
      <c r="J44" s="62">
        <f t="shared" si="0"/>
        <v>8.8135469039311563</v>
      </c>
      <c r="K44" s="62">
        <f t="shared" si="1"/>
        <v>19.235021782273058</v>
      </c>
    </row>
    <row r="45" spans="3:11" x14ac:dyDescent="0.25">
      <c r="C45" s="54"/>
      <c r="D45" s="54" t="s">
        <v>95</v>
      </c>
      <c r="E45" s="67">
        <v>2.2460919000000001</v>
      </c>
      <c r="F45" s="67">
        <v>125.1134</v>
      </c>
      <c r="G45" s="67">
        <v>145.78149999999999</v>
      </c>
      <c r="H45" s="67">
        <v>151.3305</v>
      </c>
      <c r="I45" s="67"/>
      <c r="J45" s="62">
        <f t="shared" si="0"/>
        <v>3.8063814681561148</v>
      </c>
      <c r="K45" s="62">
        <f t="shared" si="1"/>
        <v>20.954669923445451</v>
      </c>
    </row>
    <row r="46" spans="3:11" x14ac:dyDescent="0.25">
      <c r="C46" s="54"/>
      <c r="D46" s="54" t="s">
        <v>96</v>
      </c>
      <c r="E46" s="67">
        <v>1.7981289</v>
      </c>
      <c r="F46" s="67">
        <v>133.9632</v>
      </c>
      <c r="G46" s="67">
        <v>169.26070000000001</v>
      </c>
      <c r="H46" s="67">
        <v>170.48240000000001</v>
      </c>
      <c r="I46" s="67"/>
      <c r="J46" s="62">
        <f t="shared" si="0"/>
        <v>0.72178597867077143</v>
      </c>
      <c r="K46" s="62">
        <f t="shared" si="1"/>
        <v>27.260620827212257</v>
      </c>
    </row>
    <row r="47" spans="3:11" x14ac:dyDescent="0.25">
      <c r="C47" s="54"/>
      <c r="D47" s="54" t="s">
        <v>97</v>
      </c>
      <c r="E47" s="67">
        <v>1.6237566000000001</v>
      </c>
      <c r="F47" s="67">
        <v>155.98060000000001</v>
      </c>
      <c r="G47" s="67">
        <v>154.92869999999999</v>
      </c>
      <c r="H47" s="67">
        <v>157.0445</v>
      </c>
      <c r="I47" s="67"/>
      <c r="J47" s="62">
        <f t="shared" si="0"/>
        <v>1.3656604618769841</v>
      </c>
      <c r="K47" s="62">
        <f t="shared" si="1"/>
        <v>0.68207200126168865</v>
      </c>
    </row>
    <row r="48" spans="3:11" x14ac:dyDescent="0.25">
      <c r="C48" s="54"/>
      <c r="D48" s="54" t="s">
        <v>98</v>
      </c>
      <c r="E48" s="67">
        <v>11.9069784</v>
      </c>
      <c r="F48" s="67">
        <v>131.44120000000001</v>
      </c>
      <c r="G48" s="67">
        <v>138.30289999999999</v>
      </c>
      <c r="H48" s="67">
        <v>142.95679999999999</v>
      </c>
      <c r="I48" s="67"/>
      <c r="J48" s="62">
        <f t="shared" si="0"/>
        <v>3.3650053614204714</v>
      </c>
      <c r="K48" s="62">
        <f t="shared" si="1"/>
        <v>8.7610277447253804</v>
      </c>
    </row>
    <row r="49" spans="3:11" x14ac:dyDescent="0.25">
      <c r="C49" s="54"/>
      <c r="D49" s="54" t="s">
        <v>99</v>
      </c>
      <c r="E49" s="67">
        <v>8.6198229000000008</v>
      </c>
      <c r="F49" s="67">
        <v>90.814899999999994</v>
      </c>
      <c r="G49" s="67">
        <v>90.814899999999994</v>
      </c>
      <c r="H49" s="67">
        <v>90.814899999999994</v>
      </c>
      <c r="I49" s="67"/>
      <c r="J49" s="62">
        <f t="shared" si="0"/>
        <v>0</v>
      </c>
      <c r="K49" s="62">
        <f t="shared" si="1"/>
        <v>0</v>
      </c>
    </row>
    <row r="50" spans="3:11" x14ac:dyDescent="0.25">
      <c r="C50" s="64" t="s">
        <v>24</v>
      </c>
      <c r="D50" s="65" t="s">
        <v>11</v>
      </c>
      <c r="E50" s="66">
        <v>20.924367700000001</v>
      </c>
      <c r="F50" s="66">
        <v>114.50477424322361</v>
      </c>
      <c r="G50" s="66">
        <v>115.67104366154204</v>
      </c>
      <c r="H50" s="66">
        <v>116.2907149364088</v>
      </c>
      <c r="I50" s="66"/>
      <c r="J50" s="59">
        <f t="shared" si="0"/>
        <v>0.53571858198145339</v>
      </c>
      <c r="K50" s="59">
        <f t="shared" si="1"/>
        <v>1.5597084968628618</v>
      </c>
    </row>
    <row r="51" spans="3:11" x14ac:dyDescent="0.25">
      <c r="C51" s="54"/>
      <c r="D51" s="54" t="s">
        <v>100</v>
      </c>
      <c r="E51" s="67">
        <v>6.1117613000000004</v>
      </c>
      <c r="F51" s="67">
        <v>147.71039999999999</v>
      </c>
      <c r="G51" s="67">
        <v>150.94280000000001</v>
      </c>
      <c r="H51" s="67">
        <v>153.4588</v>
      </c>
      <c r="I51" s="67"/>
      <c r="J51" s="62">
        <f t="shared" si="0"/>
        <v>1.6668565840835012</v>
      </c>
      <c r="K51" s="62">
        <f t="shared" si="1"/>
        <v>3.8916691038681126</v>
      </c>
    </row>
    <row r="52" spans="3:11" x14ac:dyDescent="0.25">
      <c r="C52" s="54"/>
      <c r="D52" s="54" t="s">
        <v>101</v>
      </c>
      <c r="E52" s="67">
        <v>0.59452119999999997</v>
      </c>
      <c r="F52" s="67">
        <v>115.1854</v>
      </c>
      <c r="G52" s="67">
        <v>115.1854</v>
      </c>
      <c r="H52" s="67">
        <v>111.1301</v>
      </c>
      <c r="I52" s="67"/>
      <c r="J52" s="62">
        <f t="shared" si="0"/>
        <v>-3.5206718907083734</v>
      </c>
      <c r="K52" s="62">
        <f t="shared" si="1"/>
        <v>-3.5206718907083734</v>
      </c>
    </row>
    <row r="53" spans="3:11" x14ac:dyDescent="0.25">
      <c r="C53" s="54"/>
      <c r="D53" s="54" t="s">
        <v>102</v>
      </c>
      <c r="E53" s="67">
        <v>2.0951594</v>
      </c>
      <c r="F53" s="67">
        <v>98.662099999999995</v>
      </c>
      <c r="G53" s="67">
        <v>100.8843</v>
      </c>
      <c r="H53" s="67">
        <v>100.8843</v>
      </c>
      <c r="I53" s="67"/>
      <c r="J53" s="62">
        <f t="shared" si="0"/>
        <v>0</v>
      </c>
      <c r="K53" s="62">
        <f t="shared" si="1"/>
        <v>2.2523339762684969</v>
      </c>
    </row>
    <row r="54" spans="3:11" x14ac:dyDescent="0.25">
      <c r="C54" s="54"/>
      <c r="D54" s="54" t="s">
        <v>103</v>
      </c>
      <c r="E54" s="67">
        <v>5.1715385999999999</v>
      </c>
      <c r="F54" s="67">
        <v>100.0274</v>
      </c>
      <c r="G54" s="67">
        <v>100.0274</v>
      </c>
      <c r="H54" s="67">
        <v>100.0274</v>
      </c>
      <c r="I54" s="67"/>
      <c r="J54" s="62">
        <f t="shared" si="0"/>
        <v>0</v>
      </c>
      <c r="K54" s="62">
        <f t="shared" si="1"/>
        <v>0</v>
      </c>
    </row>
    <row r="55" spans="3:11" x14ac:dyDescent="0.25">
      <c r="C55" s="54"/>
      <c r="D55" s="54" t="s">
        <v>104</v>
      </c>
      <c r="E55" s="67">
        <v>1.6726212</v>
      </c>
      <c r="F55" s="67">
        <v>101.6087</v>
      </c>
      <c r="G55" s="67">
        <v>101.6087</v>
      </c>
      <c r="H55" s="67">
        <v>101.6087</v>
      </c>
      <c r="I55" s="67"/>
      <c r="J55" s="62">
        <f t="shared" si="0"/>
        <v>0</v>
      </c>
      <c r="K55" s="62">
        <f t="shared" si="1"/>
        <v>0</v>
      </c>
    </row>
    <row r="56" spans="3:11" x14ac:dyDescent="0.25">
      <c r="C56" s="54"/>
      <c r="D56" s="54" t="s">
        <v>105</v>
      </c>
      <c r="E56" s="67">
        <v>1.0312403999999999</v>
      </c>
      <c r="F56" s="67">
        <v>100.0201</v>
      </c>
      <c r="G56" s="67">
        <v>100.0201</v>
      </c>
      <c r="H56" s="67">
        <v>100.0201</v>
      </c>
      <c r="I56" s="67"/>
      <c r="J56" s="62">
        <f t="shared" si="0"/>
        <v>0</v>
      </c>
      <c r="K56" s="62">
        <f t="shared" si="1"/>
        <v>0</v>
      </c>
    </row>
    <row r="57" spans="3:11" x14ac:dyDescent="0.25">
      <c r="C57" s="54"/>
      <c r="D57" s="54" t="s">
        <v>106</v>
      </c>
      <c r="E57" s="67">
        <v>4.2475256000000003</v>
      </c>
      <c r="F57" s="67">
        <v>100.6664</v>
      </c>
      <c r="G57" s="67">
        <v>100.6645</v>
      </c>
      <c r="H57" s="67">
        <v>100.6645</v>
      </c>
      <c r="I57" s="67"/>
      <c r="J57" s="62">
        <f t="shared" si="0"/>
        <v>0</v>
      </c>
      <c r="K57" s="62">
        <f t="shared" si="1"/>
        <v>-1.8874222183290744E-3</v>
      </c>
    </row>
    <row r="58" spans="3:11" x14ac:dyDescent="0.25">
      <c r="C58" s="70"/>
      <c r="D58" s="70"/>
      <c r="E58" s="71"/>
      <c r="F58" s="71"/>
      <c r="G58" s="71"/>
      <c r="H58" s="71"/>
      <c r="I58" s="71"/>
      <c r="J58" s="72"/>
      <c r="K58" s="72"/>
    </row>
    <row r="59" spans="3:11" x14ac:dyDescent="0.25">
      <c r="C59" s="54"/>
      <c r="D59" s="54"/>
      <c r="E59" s="67"/>
      <c r="F59" s="67"/>
      <c r="G59" s="67"/>
      <c r="H59" s="67"/>
      <c r="I59" s="67"/>
      <c r="J59" s="62"/>
      <c r="K59" s="62"/>
    </row>
    <row r="60" spans="3:11" x14ac:dyDescent="0.25">
      <c r="C60" s="54"/>
      <c r="D60" s="54"/>
      <c r="E60" s="67"/>
      <c r="F60" s="67"/>
      <c r="G60" s="67"/>
      <c r="H60" s="67"/>
      <c r="I60" s="67"/>
      <c r="J60" s="62"/>
      <c r="K60" s="62"/>
    </row>
    <row r="61" spans="3:11" s="50" customFormat="1" ht="15" customHeight="1" x14ac:dyDescent="0.25">
      <c r="C61" s="156"/>
      <c r="D61" s="158" t="s">
        <v>55</v>
      </c>
      <c r="E61" s="49"/>
      <c r="F61" s="49"/>
      <c r="G61" s="49"/>
      <c r="H61" s="49"/>
      <c r="I61" s="49"/>
      <c r="J61" s="160" t="s">
        <v>56</v>
      </c>
      <c r="K61" s="160"/>
    </row>
    <row r="62" spans="3:11" s="50" customFormat="1" ht="30" customHeight="1" x14ac:dyDescent="0.25">
      <c r="C62" s="157"/>
      <c r="D62" s="159"/>
      <c r="E62" s="51" t="s">
        <v>57</v>
      </c>
      <c r="F62" s="51" t="s">
        <v>297</v>
      </c>
      <c r="G62" s="51" t="s">
        <v>58</v>
      </c>
      <c r="H62" s="51" t="s">
        <v>298</v>
      </c>
      <c r="I62" s="51"/>
      <c r="J62" s="53" t="str">
        <f t="shared" ref="J62:K62" si="2">J6</f>
        <v>3 months ago</v>
      </c>
      <c r="K62" s="53" t="str">
        <f t="shared" si="2"/>
        <v>1 year ago</v>
      </c>
    </row>
    <row r="63" spans="3:11" x14ac:dyDescent="0.25">
      <c r="C63" s="54"/>
      <c r="D63" s="54"/>
      <c r="E63" s="54"/>
      <c r="F63" s="54"/>
      <c r="G63" s="54"/>
      <c r="H63" s="54"/>
      <c r="I63" s="54"/>
      <c r="J63" s="55"/>
      <c r="K63" s="55"/>
    </row>
    <row r="64" spans="3:11" x14ac:dyDescent="0.25">
      <c r="C64" s="64" t="s">
        <v>25</v>
      </c>
      <c r="D64" s="65" t="s">
        <v>12</v>
      </c>
      <c r="E64" s="66">
        <v>118.5549505</v>
      </c>
      <c r="F64" s="66">
        <v>128.83594801546477</v>
      </c>
      <c r="G64" s="66">
        <v>134.36761375307435</v>
      </c>
      <c r="H64" s="66">
        <v>136.74171429603311</v>
      </c>
      <c r="I64" s="66"/>
      <c r="J64" s="59">
        <f t="shared" ref="J64:J110" si="3">IFERROR(((H64-G64)/G64)*100,0)</f>
        <v>1.7668696173481298</v>
      </c>
      <c r="K64" s="59">
        <f t="shared" ref="K64:K110" si="4">IFERROR(((H64-F64)/F64)*100,0)</f>
        <v>6.1363046590221693</v>
      </c>
    </row>
    <row r="65" spans="3:11" x14ac:dyDescent="0.25">
      <c r="C65" s="54"/>
      <c r="D65" s="54" t="s">
        <v>107</v>
      </c>
      <c r="E65" s="67">
        <v>35.829292000000002</v>
      </c>
      <c r="F65" s="67">
        <v>123.21639999999999</v>
      </c>
      <c r="G65" s="67">
        <v>135.56540000000001</v>
      </c>
      <c r="H65" s="67">
        <v>139.75819999999999</v>
      </c>
      <c r="I65" s="67"/>
      <c r="J65" s="62">
        <f t="shared" si="3"/>
        <v>3.0928245702811901</v>
      </c>
      <c r="K65" s="62">
        <f t="shared" si="4"/>
        <v>13.424998620313527</v>
      </c>
    </row>
    <row r="66" spans="3:11" x14ac:dyDescent="0.25">
      <c r="C66" s="54"/>
      <c r="D66" s="54" t="s">
        <v>108</v>
      </c>
      <c r="E66" s="67">
        <v>4.7974686999999996</v>
      </c>
      <c r="F66" s="67">
        <v>115.5247</v>
      </c>
      <c r="G66" s="67">
        <v>125.89709999999999</v>
      </c>
      <c r="H66" s="67">
        <v>125.9859</v>
      </c>
      <c r="I66" s="67"/>
      <c r="J66" s="62">
        <f t="shared" si="3"/>
        <v>7.0533793073872406E-2</v>
      </c>
      <c r="K66" s="62">
        <f t="shared" si="4"/>
        <v>9.0553794989296712</v>
      </c>
    </row>
    <row r="67" spans="3:11" x14ac:dyDescent="0.25">
      <c r="C67" s="54"/>
      <c r="D67" s="118" t="s">
        <v>109</v>
      </c>
      <c r="E67" s="117">
        <v>0</v>
      </c>
      <c r="F67" s="117">
        <v>0</v>
      </c>
      <c r="G67" s="117">
        <v>0</v>
      </c>
      <c r="H67" s="117">
        <v>0</v>
      </c>
      <c r="I67" s="117"/>
      <c r="J67" s="117">
        <f t="shared" si="3"/>
        <v>0</v>
      </c>
      <c r="K67" s="117">
        <f t="shared" si="4"/>
        <v>0</v>
      </c>
    </row>
    <row r="68" spans="3:11" x14ac:dyDescent="0.25">
      <c r="C68" s="54"/>
      <c r="D68" s="54" t="s">
        <v>110</v>
      </c>
      <c r="E68" s="67">
        <v>12.914282500000001</v>
      </c>
      <c r="F68" s="67">
        <v>150.62020000000001</v>
      </c>
      <c r="G68" s="67">
        <v>154.3279</v>
      </c>
      <c r="H68" s="67">
        <v>158.809</v>
      </c>
      <c r="I68" s="67"/>
      <c r="J68" s="62">
        <f t="shared" si="3"/>
        <v>2.9036227409301869</v>
      </c>
      <c r="K68" s="62">
        <f t="shared" si="4"/>
        <v>5.4367209710251254</v>
      </c>
    </row>
    <row r="69" spans="3:11" x14ac:dyDescent="0.25">
      <c r="C69" s="54"/>
      <c r="D69" s="54" t="s">
        <v>111</v>
      </c>
      <c r="E69" s="67">
        <v>11.869693</v>
      </c>
      <c r="F69" s="67">
        <v>120.5484</v>
      </c>
      <c r="G69" s="67">
        <v>115.2921</v>
      </c>
      <c r="H69" s="67">
        <v>111.9789</v>
      </c>
      <c r="I69" s="67"/>
      <c r="J69" s="62">
        <f t="shared" si="3"/>
        <v>-2.8737441680739693</v>
      </c>
      <c r="K69" s="62">
        <f t="shared" si="4"/>
        <v>-7.1087629533034074</v>
      </c>
    </row>
    <row r="70" spans="3:11" x14ac:dyDescent="0.25">
      <c r="C70" s="54"/>
      <c r="D70" s="54" t="s">
        <v>112</v>
      </c>
      <c r="E70" s="67">
        <v>3.0107699000000001</v>
      </c>
      <c r="F70" s="67">
        <v>96.786299999999997</v>
      </c>
      <c r="G70" s="67">
        <v>95.863299999999995</v>
      </c>
      <c r="H70" s="67">
        <v>97.150199999999998</v>
      </c>
      <c r="I70" s="67"/>
      <c r="J70" s="62">
        <f t="shared" si="3"/>
        <v>1.3424324011378732</v>
      </c>
      <c r="K70" s="62">
        <f t="shared" si="4"/>
        <v>0.37598296453113822</v>
      </c>
    </row>
    <row r="71" spans="3:11" x14ac:dyDescent="0.25">
      <c r="C71" s="54"/>
      <c r="D71" s="54" t="s">
        <v>113</v>
      </c>
      <c r="E71" s="67">
        <v>46.765129600000002</v>
      </c>
      <c r="F71" s="67">
        <v>133.53809999999999</v>
      </c>
      <c r="G71" s="67">
        <v>137.2165</v>
      </c>
      <c r="H71" s="67">
        <v>139.5343</v>
      </c>
      <c r="I71" s="67"/>
      <c r="J71" s="62">
        <f t="shared" si="3"/>
        <v>1.6891554587094157</v>
      </c>
      <c r="K71" s="62">
        <f t="shared" si="4"/>
        <v>4.4902540922777971</v>
      </c>
    </row>
    <row r="72" spans="3:11" x14ac:dyDescent="0.25">
      <c r="C72" s="54"/>
      <c r="D72" s="54" t="s">
        <v>114</v>
      </c>
      <c r="E72" s="67">
        <v>3.3683147999999998</v>
      </c>
      <c r="F72" s="67">
        <v>116.6176</v>
      </c>
      <c r="G72" s="67">
        <v>119.2467</v>
      </c>
      <c r="H72" s="67">
        <v>119.2467</v>
      </c>
      <c r="I72" s="67"/>
      <c r="J72" s="62">
        <f t="shared" si="3"/>
        <v>0</v>
      </c>
      <c r="K72" s="62">
        <f t="shared" si="4"/>
        <v>2.2544624482067959</v>
      </c>
    </row>
    <row r="73" spans="3:11" x14ac:dyDescent="0.25">
      <c r="C73" s="64" t="s">
        <v>26</v>
      </c>
      <c r="D73" s="65" t="s">
        <v>13</v>
      </c>
      <c r="E73" s="66">
        <v>39.1160821</v>
      </c>
      <c r="F73" s="66">
        <v>127.78706945188408</v>
      </c>
      <c r="G73" s="66">
        <v>125.28098126883546</v>
      </c>
      <c r="H73" s="66">
        <v>126.73260363195192</v>
      </c>
      <c r="I73" s="66"/>
      <c r="J73" s="59">
        <f t="shared" si="3"/>
        <v>1.1586933215357549</v>
      </c>
      <c r="K73" s="59">
        <f t="shared" si="4"/>
        <v>-0.82517411538982188</v>
      </c>
    </row>
    <row r="74" spans="3:11" x14ac:dyDescent="0.25">
      <c r="C74" s="54"/>
      <c r="D74" s="54" t="s">
        <v>115</v>
      </c>
      <c r="E74" s="67">
        <v>3.4363668000000001</v>
      </c>
      <c r="F74" s="67">
        <v>189.56649999999999</v>
      </c>
      <c r="G74" s="67">
        <v>160.9162</v>
      </c>
      <c r="H74" s="67">
        <v>177.82</v>
      </c>
      <c r="I74" s="67"/>
      <c r="J74" s="62">
        <f t="shared" si="3"/>
        <v>10.504722333736435</v>
      </c>
      <c r="K74" s="62">
        <f t="shared" si="4"/>
        <v>-6.1965062392353065</v>
      </c>
    </row>
    <row r="75" spans="3:11" x14ac:dyDescent="0.25">
      <c r="C75" s="54"/>
      <c r="D75" s="54" t="s">
        <v>116</v>
      </c>
      <c r="E75" s="67">
        <v>35.679715299999998</v>
      </c>
      <c r="F75" s="67">
        <v>121.837</v>
      </c>
      <c r="G75" s="67">
        <v>121.8489</v>
      </c>
      <c r="H75" s="67">
        <v>121.81229999999999</v>
      </c>
      <c r="I75" s="67"/>
      <c r="J75" s="62">
        <f t="shared" si="3"/>
        <v>-3.0037201813071002E-2</v>
      </c>
      <c r="K75" s="62">
        <f t="shared" si="4"/>
        <v>-2.0272987680269486E-2</v>
      </c>
    </row>
    <row r="76" spans="3:11" x14ac:dyDescent="0.25">
      <c r="C76" s="64" t="s">
        <v>27</v>
      </c>
      <c r="D76" s="65" t="s">
        <v>14</v>
      </c>
      <c r="E76" s="66">
        <v>59.219326899999999</v>
      </c>
      <c r="F76" s="66">
        <v>112.41167948192452</v>
      </c>
      <c r="G76" s="66">
        <v>116.25327349801861</v>
      </c>
      <c r="H76" s="66">
        <v>113.64796042852541</v>
      </c>
      <c r="I76" s="66"/>
      <c r="J76" s="59">
        <f t="shared" si="3"/>
        <v>-2.2410664156804243</v>
      </c>
      <c r="K76" s="59">
        <f t="shared" si="4"/>
        <v>1.0997798025067991</v>
      </c>
    </row>
    <row r="77" spans="3:11" x14ac:dyDescent="0.25">
      <c r="C77" s="54"/>
      <c r="D77" s="54" t="s">
        <v>117</v>
      </c>
      <c r="E77" s="67">
        <v>2.2900554999999998</v>
      </c>
      <c r="F77" s="67">
        <v>95.025000000000006</v>
      </c>
      <c r="G77" s="67">
        <v>88.254400000000004</v>
      </c>
      <c r="H77" s="67">
        <v>68.062899999999999</v>
      </c>
      <c r="I77" s="67"/>
      <c r="J77" s="62">
        <f t="shared" si="3"/>
        <v>-22.878745988868548</v>
      </c>
      <c r="K77" s="62">
        <f t="shared" si="4"/>
        <v>-28.373691133912132</v>
      </c>
    </row>
    <row r="78" spans="3:11" x14ac:dyDescent="0.25">
      <c r="C78" s="54"/>
      <c r="D78" s="54" t="s">
        <v>118</v>
      </c>
      <c r="E78" s="67">
        <v>1.8769207999999999</v>
      </c>
      <c r="F78" s="67">
        <v>128.32990000000001</v>
      </c>
      <c r="G78" s="67">
        <v>143.66380000000001</v>
      </c>
      <c r="H78" s="67">
        <v>150.48910000000001</v>
      </c>
      <c r="I78" s="67"/>
      <c r="J78" s="62">
        <f t="shared" si="3"/>
        <v>4.7508836603236153</v>
      </c>
      <c r="K78" s="62">
        <f t="shared" si="4"/>
        <v>17.267371049147545</v>
      </c>
    </row>
    <row r="79" spans="3:11" x14ac:dyDescent="0.25">
      <c r="C79" s="54"/>
      <c r="D79" s="54" t="s">
        <v>119</v>
      </c>
      <c r="E79" s="67">
        <v>0.52765280000000003</v>
      </c>
      <c r="F79" s="67">
        <v>118.07550000000001</v>
      </c>
      <c r="G79" s="67">
        <v>116.6943</v>
      </c>
      <c r="H79" s="67">
        <v>118.93819999999999</v>
      </c>
      <c r="I79" s="67"/>
      <c r="J79" s="62">
        <f t="shared" si="3"/>
        <v>1.9228874075254716</v>
      </c>
      <c r="K79" s="62">
        <f t="shared" si="4"/>
        <v>0.73063421285532526</v>
      </c>
    </row>
    <row r="80" spans="3:11" x14ac:dyDescent="0.25">
      <c r="C80" s="54"/>
      <c r="D80" s="54" t="s">
        <v>120</v>
      </c>
      <c r="E80" s="67">
        <v>2.8220274999999999</v>
      </c>
      <c r="F80" s="67">
        <v>106.27330000000001</v>
      </c>
      <c r="G80" s="67">
        <v>110.49930000000001</v>
      </c>
      <c r="H80" s="67">
        <v>102.61669999999999</v>
      </c>
      <c r="I80" s="67"/>
      <c r="J80" s="62">
        <f t="shared" si="3"/>
        <v>-7.1336198509854913</v>
      </c>
      <c r="K80" s="62">
        <f t="shared" si="4"/>
        <v>-3.4407513458225272</v>
      </c>
    </row>
    <row r="81" spans="3:11" x14ac:dyDescent="0.25">
      <c r="C81" s="54"/>
      <c r="D81" s="54" t="s">
        <v>121</v>
      </c>
      <c r="E81" s="67">
        <v>1.2545883</v>
      </c>
      <c r="F81" s="67">
        <v>120.5548</v>
      </c>
      <c r="G81" s="67">
        <v>117.6789</v>
      </c>
      <c r="H81" s="67">
        <v>115.6649</v>
      </c>
      <c r="I81" s="67"/>
      <c r="J81" s="62">
        <f t="shared" si="3"/>
        <v>-1.7114367996301765</v>
      </c>
      <c r="K81" s="62">
        <f t="shared" si="4"/>
        <v>-4.0561636699658559</v>
      </c>
    </row>
    <row r="82" spans="3:11" x14ac:dyDescent="0.25">
      <c r="C82" s="54"/>
      <c r="D82" s="54" t="s">
        <v>122</v>
      </c>
      <c r="E82" s="67">
        <v>1.4529102</v>
      </c>
      <c r="F82" s="67">
        <v>102.5016</v>
      </c>
      <c r="G82" s="67">
        <v>110.43</v>
      </c>
      <c r="H82" s="67">
        <v>102.9179</v>
      </c>
      <c r="I82" s="67"/>
      <c r="J82" s="62">
        <f t="shared" si="3"/>
        <v>-6.8025898759395114</v>
      </c>
      <c r="K82" s="62">
        <f t="shared" si="4"/>
        <v>0.40614000171705306</v>
      </c>
    </row>
    <row r="83" spans="3:11" x14ac:dyDescent="0.25">
      <c r="C83" s="54"/>
      <c r="D83" s="54" t="s">
        <v>123</v>
      </c>
      <c r="E83" s="67">
        <v>1.3270451999999999</v>
      </c>
      <c r="F83" s="67">
        <v>114.7169</v>
      </c>
      <c r="G83" s="67">
        <v>119.3907</v>
      </c>
      <c r="H83" s="67">
        <v>118.9247</v>
      </c>
      <c r="I83" s="67"/>
      <c r="J83" s="62">
        <f t="shared" si="3"/>
        <v>-0.39031515855087034</v>
      </c>
      <c r="K83" s="62">
        <f t="shared" si="4"/>
        <v>3.6679861467665233</v>
      </c>
    </row>
    <row r="84" spans="3:11" x14ac:dyDescent="0.25">
      <c r="C84" s="54"/>
      <c r="D84" s="54" t="s">
        <v>124</v>
      </c>
      <c r="E84" s="67">
        <v>3.0561758000000001</v>
      </c>
      <c r="F84" s="67">
        <v>135.6541</v>
      </c>
      <c r="G84" s="67">
        <v>146.32859999999999</v>
      </c>
      <c r="H84" s="67">
        <v>146.32859999999999</v>
      </c>
      <c r="I84" s="67"/>
      <c r="J84" s="62">
        <f t="shared" si="3"/>
        <v>0</v>
      </c>
      <c r="K84" s="62">
        <f t="shared" si="4"/>
        <v>7.8689107074537326</v>
      </c>
    </row>
    <row r="85" spans="3:11" x14ac:dyDescent="0.25">
      <c r="C85" s="54"/>
      <c r="D85" s="54" t="s">
        <v>125</v>
      </c>
      <c r="E85" s="67">
        <v>3.8315640000000002</v>
      </c>
      <c r="F85" s="67">
        <v>93.528199999999998</v>
      </c>
      <c r="G85" s="67">
        <v>93.605999999999995</v>
      </c>
      <c r="H85" s="67">
        <v>93.605999999999995</v>
      </c>
      <c r="I85" s="67"/>
      <c r="J85" s="62">
        <f t="shared" si="3"/>
        <v>0</v>
      </c>
      <c r="K85" s="62">
        <f t="shared" si="4"/>
        <v>8.3183467660017316E-2</v>
      </c>
    </row>
    <row r="86" spans="3:11" x14ac:dyDescent="0.25">
      <c r="C86" s="54"/>
      <c r="D86" s="54" t="s">
        <v>126</v>
      </c>
      <c r="E86" s="67">
        <v>8.8574941000000003</v>
      </c>
      <c r="F86" s="67">
        <v>170.46530000000001</v>
      </c>
      <c r="G86" s="67">
        <v>168.99520000000001</v>
      </c>
      <c r="H86" s="67">
        <v>159.58189999999999</v>
      </c>
      <c r="I86" s="67"/>
      <c r="J86" s="62">
        <f t="shared" si="3"/>
        <v>-5.5701582056768597</v>
      </c>
      <c r="K86" s="62">
        <f t="shared" si="4"/>
        <v>-6.3845251790247177</v>
      </c>
    </row>
    <row r="87" spans="3:11" x14ac:dyDescent="0.25">
      <c r="C87" s="54"/>
      <c r="D87" s="54" t="s">
        <v>127</v>
      </c>
      <c r="E87" s="67">
        <v>17.202954200000001</v>
      </c>
      <c r="F87" s="67">
        <v>97.132800000000003</v>
      </c>
      <c r="G87" s="67">
        <v>101.1602</v>
      </c>
      <c r="H87" s="67">
        <v>101.3642</v>
      </c>
      <c r="I87" s="67"/>
      <c r="J87" s="62">
        <f t="shared" si="3"/>
        <v>0.20166033677275599</v>
      </c>
      <c r="K87" s="62">
        <f t="shared" si="4"/>
        <v>4.3563039467615399</v>
      </c>
    </row>
    <row r="88" spans="3:11" x14ac:dyDescent="0.25">
      <c r="C88" s="54"/>
      <c r="D88" s="54" t="s">
        <v>128</v>
      </c>
      <c r="E88" s="67">
        <v>1.2545664999999999</v>
      </c>
      <c r="F88" s="67">
        <v>98.8947</v>
      </c>
      <c r="G88" s="67">
        <v>98.8947</v>
      </c>
      <c r="H88" s="67">
        <v>98.8947</v>
      </c>
      <c r="I88" s="67"/>
      <c r="J88" s="62">
        <f t="shared" si="3"/>
        <v>0</v>
      </c>
      <c r="K88" s="62">
        <f t="shared" si="4"/>
        <v>0</v>
      </c>
    </row>
    <row r="89" spans="3:11" x14ac:dyDescent="0.25">
      <c r="C89" s="54"/>
      <c r="D89" s="54" t="s">
        <v>129</v>
      </c>
      <c r="E89" s="67">
        <v>1.2765766000000001</v>
      </c>
      <c r="F89" s="67">
        <v>141.66409999999999</v>
      </c>
      <c r="G89" s="67">
        <v>141.66409999999999</v>
      </c>
      <c r="H89" s="67">
        <v>141.66409999999999</v>
      </c>
      <c r="I89" s="67"/>
      <c r="J89" s="62">
        <f t="shared" si="3"/>
        <v>0</v>
      </c>
      <c r="K89" s="62">
        <f t="shared" si="4"/>
        <v>0</v>
      </c>
    </row>
    <row r="90" spans="3:11" x14ac:dyDescent="0.25">
      <c r="C90" s="54"/>
      <c r="D90" s="54" t="s">
        <v>130</v>
      </c>
      <c r="E90" s="67">
        <v>12.1887954</v>
      </c>
      <c r="F90" s="67">
        <v>92.308300000000003</v>
      </c>
      <c r="G90" s="67">
        <v>100.4902</v>
      </c>
      <c r="H90" s="67">
        <v>100.0089</v>
      </c>
      <c r="I90" s="67"/>
      <c r="J90" s="62">
        <f t="shared" si="3"/>
        <v>-0.47895217643113908</v>
      </c>
      <c r="K90" s="62">
        <f t="shared" si="4"/>
        <v>8.3422617467768276</v>
      </c>
    </row>
    <row r="91" spans="3:11" x14ac:dyDescent="0.25">
      <c r="C91" s="64" t="s">
        <v>28</v>
      </c>
      <c r="D91" s="65" t="s">
        <v>15</v>
      </c>
      <c r="E91" s="66">
        <v>38.210159600000004</v>
      </c>
      <c r="F91" s="66">
        <v>118.06978675828275</v>
      </c>
      <c r="G91" s="66">
        <v>121.88138010496219</v>
      </c>
      <c r="H91" s="66">
        <v>122.21511948500942</v>
      </c>
      <c r="I91" s="66"/>
      <c r="J91" s="59">
        <f t="shared" si="3"/>
        <v>0.27382310551441358</v>
      </c>
      <c r="K91" s="59">
        <f t="shared" si="4"/>
        <v>3.5109174332745865</v>
      </c>
    </row>
    <row r="92" spans="3:11" x14ac:dyDescent="0.25">
      <c r="C92" s="54"/>
      <c r="D92" s="54" t="s">
        <v>131</v>
      </c>
      <c r="E92" s="67">
        <v>18.116017500000002</v>
      </c>
      <c r="F92" s="67">
        <v>119.1923</v>
      </c>
      <c r="G92" s="67">
        <v>123.03270000000001</v>
      </c>
      <c r="H92" s="67">
        <v>123.7334</v>
      </c>
      <c r="I92" s="67"/>
      <c r="J92" s="62">
        <f t="shared" si="3"/>
        <v>0.56952338687194348</v>
      </c>
      <c r="K92" s="62">
        <f t="shared" si="4"/>
        <v>3.8098937599156995</v>
      </c>
    </row>
    <row r="93" spans="3:11" x14ac:dyDescent="0.25">
      <c r="C93" s="54"/>
      <c r="D93" s="54" t="s">
        <v>132</v>
      </c>
      <c r="E93" s="67">
        <v>10.4812314</v>
      </c>
      <c r="F93" s="67">
        <v>127.6216</v>
      </c>
      <c r="G93" s="67">
        <v>133.61879999999999</v>
      </c>
      <c r="H93" s="67">
        <v>133.61879999999999</v>
      </c>
      <c r="I93" s="67"/>
      <c r="J93" s="62">
        <f t="shared" si="3"/>
        <v>0</v>
      </c>
      <c r="K93" s="62">
        <f t="shared" si="4"/>
        <v>4.6992045233722131</v>
      </c>
    </row>
    <row r="94" spans="3:11" x14ac:dyDescent="0.25">
      <c r="C94" s="54"/>
      <c r="D94" s="54" t="s">
        <v>133</v>
      </c>
      <c r="E94" s="67">
        <v>7.1148188000000001</v>
      </c>
      <c r="F94" s="67">
        <v>112.6507</v>
      </c>
      <c r="G94" s="67">
        <v>114.50749999999999</v>
      </c>
      <c r="H94" s="67">
        <v>114.5157</v>
      </c>
      <c r="I94" s="67"/>
      <c r="J94" s="62">
        <f t="shared" si="3"/>
        <v>7.1611029845225918E-3</v>
      </c>
      <c r="K94" s="62">
        <f t="shared" si="4"/>
        <v>1.6555600630976948</v>
      </c>
    </row>
    <row r="95" spans="3:11" x14ac:dyDescent="0.25">
      <c r="C95" s="54"/>
      <c r="D95" s="54" t="s">
        <v>134</v>
      </c>
      <c r="E95" s="67">
        <v>2.4980918999999999</v>
      </c>
      <c r="F95" s="67">
        <v>85.287000000000006</v>
      </c>
      <c r="G95" s="67">
        <v>85.287000000000006</v>
      </c>
      <c r="H95" s="67">
        <v>85.287000000000006</v>
      </c>
      <c r="I95" s="67"/>
      <c r="J95" s="62">
        <f t="shared" si="3"/>
        <v>0</v>
      </c>
      <c r="K95" s="62">
        <f t="shared" si="4"/>
        <v>0</v>
      </c>
    </row>
    <row r="96" spans="3:11" x14ac:dyDescent="0.25">
      <c r="C96" s="64" t="s">
        <v>135</v>
      </c>
      <c r="D96" s="65" t="s">
        <v>16</v>
      </c>
      <c r="E96" s="66">
        <v>83.474322000000001</v>
      </c>
      <c r="F96" s="66">
        <v>112.75196496300444</v>
      </c>
      <c r="G96" s="66">
        <v>114.41366804699774</v>
      </c>
      <c r="H96" s="66">
        <v>113.16407025121377</v>
      </c>
      <c r="I96" s="66"/>
      <c r="J96" s="59">
        <f t="shared" si="3"/>
        <v>-1.0921752768827167</v>
      </c>
      <c r="K96" s="59">
        <f t="shared" si="4"/>
        <v>0.36549721181759454</v>
      </c>
    </row>
    <row r="97" spans="3:17" x14ac:dyDescent="0.25">
      <c r="C97" s="54"/>
      <c r="D97" s="54" t="s">
        <v>136</v>
      </c>
      <c r="E97" s="67">
        <v>64.346142700000001</v>
      </c>
      <c r="F97" s="67">
        <v>114.54340000000001</v>
      </c>
      <c r="G97" s="67">
        <v>116.7903</v>
      </c>
      <c r="H97" s="67">
        <v>115.4794</v>
      </c>
      <c r="I97" s="67"/>
      <c r="J97" s="62">
        <f t="shared" si="3"/>
        <v>-1.1224391066723896</v>
      </c>
      <c r="K97" s="62">
        <f t="shared" si="4"/>
        <v>0.81715751409508786</v>
      </c>
    </row>
    <row r="98" spans="3:17" x14ac:dyDescent="0.25">
      <c r="C98" s="54"/>
      <c r="D98" s="54" t="s">
        <v>137</v>
      </c>
      <c r="E98" s="67">
        <v>8.8410960000000003</v>
      </c>
      <c r="F98" s="67">
        <v>106.3077</v>
      </c>
      <c r="G98" s="67">
        <v>106.3077</v>
      </c>
      <c r="H98" s="67">
        <v>106.3077</v>
      </c>
      <c r="I98" s="67"/>
      <c r="J98" s="62">
        <f t="shared" si="3"/>
        <v>0</v>
      </c>
      <c r="K98" s="62">
        <f t="shared" si="4"/>
        <v>0</v>
      </c>
    </row>
    <row r="99" spans="3:17" x14ac:dyDescent="0.25">
      <c r="C99" s="54"/>
      <c r="D99" s="54" t="s">
        <v>138</v>
      </c>
      <c r="E99" s="67">
        <v>10.287083300000001</v>
      </c>
      <c r="F99" s="67">
        <v>107.0849</v>
      </c>
      <c r="G99" s="67">
        <v>106.51430000000001</v>
      </c>
      <c r="H99" s="67">
        <v>104.5742</v>
      </c>
      <c r="I99" s="67"/>
      <c r="J99" s="62">
        <f t="shared" si="3"/>
        <v>-1.8214455711580522</v>
      </c>
      <c r="K99" s="62">
        <f t="shared" si="4"/>
        <v>-2.3445882659459922</v>
      </c>
    </row>
    <row r="100" spans="3:17" x14ac:dyDescent="0.25">
      <c r="C100" s="64" t="s">
        <v>139</v>
      </c>
      <c r="D100" s="65" t="s">
        <v>17</v>
      </c>
      <c r="E100" s="66">
        <v>98.177531400000007</v>
      </c>
      <c r="F100" s="66">
        <v>113.22113964006749</v>
      </c>
      <c r="G100" s="66">
        <v>113.32636659705135</v>
      </c>
      <c r="H100" s="66">
        <v>114.40922605330501</v>
      </c>
      <c r="I100" s="66"/>
      <c r="J100" s="59">
        <f t="shared" si="3"/>
        <v>0.95552296325172492</v>
      </c>
      <c r="K100" s="59">
        <f t="shared" si="4"/>
        <v>1.0493503395341779</v>
      </c>
    </row>
    <row r="101" spans="3:17" x14ac:dyDescent="0.25">
      <c r="C101" s="54"/>
      <c r="D101" s="54" t="s">
        <v>140</v>
      </c>
      <c r="E101" s="67">
        <v>12.760599900000001</v>
      </c>
      <c r="F101" s="67">
        <v>105.58750000000001</v>
      </c>
      <c r="G101" s="67">
        <v>104.8796</v>
      </c>
      <c r="H101" s="67">
        <v>104.8796</v>
      </c>
      <c r="I101" s="67"/>
      <c r="J101" s="62">
        <f t="shared" si="3"/>
        <v>0</v>
      </c>
      <c r="K101" s="62">
        <f t="shared" si="4"/>
        <v>-0.6704392091867023</v>
      </c>
    </row>
    <row r="102" spans="3:17" x14ac:dyDescent="0.25">
      <c r="C102" s="54"/>
      <c r="D102" s="54" t="s">
        <v>141</v>
      </c>
      <c r="E102" s="67">
        <v>15.5978209</v>
      </c>
      <c r="F102" s="67">
        <v>119.57210000000001</v>
      </c>
      <c r="G102" s="67">
        <v>124.1712</v>
      </c>
      <c r="H102" s="67">
        <v>126.1618</v>
      </c>
      <c r="I102" s="67"/>
      <c r="J102" s="62">
        <f t="shared" si="3"/>
        <v>1.6031092556083864</v>
      </c>
      <c r="K102" s="62">
        <f>IFERROR(((H102-F102)/F102)*100,0)</f>
        <v>5.5110682174186065</v>
      </c>
    </row>
    <row r="103" spans="3:17" x14ac:dyDescent="0.25">
      <c r="C103" s="54"/>
      <c r="D103" s="54" t="s">
        <v>142</v>
      </c>
      <c r="E103" s="67">
        <v>2.2890963000000002</v>
      </c>
      <c r="F103" s="67">
        <v>200.02690000000001</v>
      </c>
      <c r="G103" s="67">
        <v>178.251</v>
      </c>
      <c r="H103" s="67">
        <v>185.91130000000001</v>
      </c>
      <c r="I103" s="67"/>
      <c r="J103" s="62">
        <f t="shared" si="3"/>
        <v>4.2974793970300347</v>
      </c>
      <c r="K103" s="62">
        <f t="shared" si="4"/>
        <v>-7.0568508535601957</v>
      </c>
    </row>
    <row r="104" spans="3:17" x14ac:dyDescent="0.25">
      <c r="C104" s="54"/>
      <c r="D104" s="54" t="s">
        <v>143</v>
      </c>
      <c r="E104" s="67">
        <v>1.9153218999999999</v>
      </c>
      <c r="F104" s="67">
        <v>97.559899999999999</v>
      </c>
      <c r="G104" s="67">
        <v>102.3152</v>
      </c>
      <c r="H104" s="67">
        <v>99.959000000000003</v>
      </c>
      <c r="I104" s="67"/>
      <c r="J104" s="62">
        <f t="shared" si="3"/>
        <v>-2.3028836380127307</v>
      </c>
      <c r="K104" s="62">
        <f t="shared" si="4"/>
        <v>2.4591046116283475</v>
      </c>
    </row>
    <row r="105" spans="3:17" x14ac:dyDescent="0.25">
      <c r="C105" s="54"/>
      <c r="D105" s="54" t="s">
        <v>144</v>
      </c>
      <c r="E105" s="67">
        <v>5.6306012000000001</v>
      </c>
      <c r="F105" s="67">
        <v>137.00360000000001</v>
      </c>
      <c r="G105" s="67">
        <v>144.55850000000001</v>
      </c>
      <c r="H105" s="67">
        <v>149.41890000000001</v>
      </c>
      <c r="I105" s="67"/>
      <c r="J105" s="62">
        <f t="shared" si="3"/>
        <v>3.3622374332882523</v>
      </c>
      <c r="K105" s="62">
        <f t="shared" si="4"/>
        <v>9.0620246475275117</v>
      </c>
    </row>
    <row r="106" spans="3:17" x14ac:dyDescent="0.25">
      <c r="C106" s="54"/>
      <c r="D106" s="54" t="s">
        <v>145</v>
      </c>
      <c r="E106" s="67">
        <v>3.0524895999999999</v>
      </c>
      <c r="F106" s="67">
        <v>96.214399999999998</v>
      </c>
      <c r="G106" s="67">
        <v>114.71599999999999</v>
      </c>
      <c r="H106" s="67">
        <v>111.9584</v>
      </c>
      <c r="I106" s="67"/>
      <c r="J106" s="62">
        <f t="shared" si="3"/>
        <v>-2.4038495066076191</v>
      </c>
      <c r="K106" s="62">
        <f t="shared" si="4"/>
        <v>16.363454950610304</v>
      </c>
    </row>
    <row r="107" spans="3:17" x14ac:dyDescent="0.25">
      <c r="C107" s="54"/>
      <c r="D107" s="54" t="s">
        <v>146</v>
      </c>
      <c r="E107" s="67">
        <v>33.571643299999998</v>
      </c>
      <c r="F107" s="67">
        <v>103.07210000000001</v>
      </c>
      <c r="G107" s="67">
        <v>103.0941</v>
      </c>
      <c r="H107" s="67">
        <v>103.0941</v>
      </c>
      <c r="I107" s="67"/>
      <c r="J107" s="62">
        <f t="shared" si="3"/>
        <v>0</v>
      </c>
      <c r="K107" s="62">
        <f t="shared" si="4"/>
        <v>2.1344282303350139E-2</v>
      </c>
    </row>
    <row r="108" spans="3:17" x14ac:dyDescent="0.25">
      <c r="C108" s="54"/>
      <c r="D108" s="54" t="s">
        <v>147</v>
      </c>
      <c r="E108" s="67">
        <v>11.6963592</v>
      </c>
      <c r="F108" s="67">
        <v>102.1515</v>
      </c>
      <c r="G108" s="67">
        <v>94.322800000000001</v>
      </c>
      <c r="H108" s="67">
        <v>98.024100000000004</v>
      </c>
      <c r="I108" s="67"/>
      <c r="J108" s="62">
        <f t="shared" si="3"/>
        <v>3.9240777415428751</v>
      </c>
      <c r="K108" s="62">
        <f t="shared" si="4"/>
        <v>-4.0404693029470877</v>
      </c>
    </row>
    <row r="109" spans="3:17" x14ac:dyDescent="0.25">
      <c r="C109" s="54"/>
      <c r="D109" s="54" t="s">
        <v>148</v>
      </c>
      <c r="E109" s="67">
        <v>7.8117359999999998</v>
      </c>
      <c r="F109" s="67">
        <v>129.1491</v>
      </c>
      <c r="G109" s="67">
        <v>125.4453</v>
      </c>
      <c r="H109" s="67">
        <v>125.4453</v>
      </c>
      <c r="I109" s="67"/>
      <c r="J109" s="62">
        <f t="shared" si="3"/>
        <v>0</v>
      </c>
      <c r="K109" s="62">
        <f t="shared" si="4"/>
        <v>-2.8678480918566223</v>
      </c>
    </row>
    <row r="110" spans="3:17" x14ac:dyDescent="0.25">
      <c r="C110" s="54"/>
      <c r="D110" s="54" t="s">
        <v>149</v>
      </c>
      <c r="E110" s="67">
        <v>3.8518631000000001</v>
      </c>
      <c r="F110" s="67">
        <v>137.47200000000001</v>
      </c>
      <c r="G110" s="67">
        <v>139.8383</v>
      </c>
      <c r="H110" s="67">
        <v>139.8383</v>
      </c>
      <c r="I110" s="67"/>
      <c r="J110" s="62">
        <f t="shared" si="3"/>
        <v>0</v>
      </c>
      <c r="K110" s="62">
        <f>IFERROR(((H110-F110)/F110)*100,0)</f>
        <v>1.7212959729981343</v>
      </c>
    </row>
    <row r="111" spans="3:17" x14ac:dyDescent="0.25">
      <c r="C111" s="70"/>
      <c r="D111" s="70"/>
      <c r="E111" s="70"/>
      <c r="F111" s="70"/>
      <c r="G111" s="70"/>
      <c r="H111" s="70"/>
      <c r="I111" s="70"/>
      <c r="J111" s="75"/>
      <c r="K111" s="75"/>
    </row>
    <row r="112" spans="3:17" x14ac:dyDescent="0.25">
      <c r="Q112" s="77"/>
    </row>
    <row r="114" spans="5:9" x14ac:dyDescent="0.25">
      <c r="E114" s="78"/>
      <c r="F114" s="78"/>
      <c r="G114" s="78"/>
      <c r="H114" s="78"/>
      <c r="I114" s="78"/>
    </row>
    <row r="115" spans="5:9" x14ac:dyDescent="0.25">
      <c r="E115" s="77"/>
      <c r="F115" s="77"/>
      <c r="G115" s="77"/>
      <c r="H115" s="77"/>
      <c r="I115" s="77"/>
    </row>
  </sheetData>
  <mergeCells count="7">
    <mergeCell ref="C3:K3"/>
    <mergeCell ref="C5:C6"/>
    <mergeCell ref="D5:D6"/>
    <mergeCell ref="J5:K5"/>
    <mergeCell ref="C61:C62"/>
    <mergeCell ref="D61:D62"/>
    <mergeCell ref="J61:K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63C3E-64DF-45B2-9E74-CD6D762704D8}">
  <dimension ref="B2:F28"/>
  <sheetViews>
    <sheetView tabSelected="1" workbookViewId="0">
      <selection activeCell="H17" sqref="H17"/>
    </sheetView>
  </sheetViews>
  <sheetFormatPr defaultRowHeight="15" customHeight="1" x14ac:dyDescent="0.2"/>
  <cols>
    <col min="1" max="1" width="3.140625" style="1" customWidth="1"/>
    <col min="2" max="2" width="5" style="1" customWidth="1"/>
    <col min="3" max="3" width="38" style="1" customWidth="1"/>
    <col min="4" max="4" width="11.42578125" style="1" customWidth="1"/>
    <col min="5" max="6" width="10.5703125" style="1" customWidth="1"/>
    <col min="7" max="7" width="4.5703125" style="1" customWidth="1"/>
    <col min="8" max="8" width="10.28515625" style="1" customWidth="1"/>
    <col min="9" max="249" width="9.140625" style="1"/>
    <col min="250" max="250" width="3.140625" style="1" customWidth="1"/>
    <col min="251" max="252" width="5" style="1" customWidth="1"/>
    <col min="253" max="253" width="38" style="1" customWidth="1"/>
    <col min="254" max="254" width="11.42578125" style="1" customWidth="1"/>
    <col min="255" max="256" width="10.5703125" style="1" customWidth="1"/>
    <col min="257" max="257" width="11" style="1" customWidth="1"/>
    <col min="258" max="260" width="10.28515625" style="1" customWidth="1"/>
    <col min="261" max="505" width="9.140625" style="1"/>
    <col min="506" max="506" width="3.140625" style="1" customWidth="1"/>
    <col min="507" max="508" width="5" style="1" customWidth="1"/>
    <col min="509" max="509" width="38" style="1" customWidth="1"/>
    <col min="510" max="510" width="11.42578125" style="1" customWidth="1"/>
    <col min="511" max="512" width="10.5703125" style="1" customWidth="1"/>
    <col min="513" max="513" width="11" style="1" customWidth="1"/>
    <col min="514" max="516" width="10.28515625" style="1" customWidth="1"/>
    <col min="517" max="761" width="9.140625" style="1"/>
    <col min="762" max="762" width="3.140625" style="1" customWidth="1"/>
    <col min="763" max="764" width="5" style="1" customWidth="1"/>
    <col min="765" max="765" width="38" style="1" customWidth="1"/>
    <col min="766" max="766" width="11.42578125" style="1" customWidth="1"/>
    <col min="767" max="768" width="10.5703125" style="1" customWidth="1"/>
    <col min="769" max="769" width="11" style="1" customWidth="1"/>
    <col min="770" max="772" width="10.28515625" style="1" customWidth="1"/>
    <col min="773" max="1017" width="9.140625" style="1"/>
    <col min="1018" max="1018" width="3.140625" style="1" customWidth="1"/>
    <col min="1019" max="1020" width="5" style="1" customWidth="1"/>
    <col min="1021" max="1021" width="38" style="1" customWidth="1"/>
    <col min="1022" max="1022" width="11.42578125" style="1" customWidth="1"/>
    <col min="1023" max="1024" width="10.5703125" style="1" customWidth="1"/>
    <col min="1025" max="1025" width="11" style="1" customWidth="1"/>
    <col min="1026" max="1028" width="10.28515625" style="1" customWidth="1"/>
    <col min="1029" max="1273" width="9.140625" style="1"/>
    <col min="1274" max="1274" width="3.140625" style="1" customWidth="1"/>
    <col min="1275" max="1276" width="5" style="1" customWidth="1"/>
    <col min="1277" max="1277" width="38" style="1" customWidth="1"/>
    <col min="1278" max="1278" width="11.42578125" style="1" customWidth="1"/>
    <col min="1279" max="1280" width="10.5703125" style="1" customWidth="1"/>
    <col min="1281" max="1281" width="11" style="1" customWidth="1"/>
    <col min="1282" max="1284" width="10.28515625" style="1" customWidth="1"/>
    <col min="1285" max="1529" width="9.140625" style="1"/>
    <col min="1530" max="1530" width="3.140625" style="1" customWidth="1"/>
    <col min="1531" max="1532" width="5" style="1" customWidth="1"/>
    <col min="1533" max="1533" width="38" style="1" customWidth="1"/>
    <col min="1534" max="1534" width="11.42578125" style="1" customWidth="1"/>
    <col min="1535" max="1536" width="10.5703125" style="1" customWidth="1"/>
    <col min="1537" max="1537" width="11" style="1" customWidth="1"/>
    <col min="1538" max="1540" width="10.28515625" style="1" customWidth="1"/>
    <col min="1541" max="1785" width="9.140625" style="1"/>
    <col min="1786" max="1786" width="3.140625" style="1" customWidth="1"/>
    <col min="1787" max="1788" width="5" style="1" customWidth="1"/>
    <col min="1789" max="1789" width="38" style="1" customWidth="1"/>
    <col min="1790" max="1790" width="11.42578125" style="1" customWidth="1"/>
    <col min="1791" max="1792" width="10.5703125" style="1" customWidth="1"/>
    <col min="1793" max="1793" width="11" style="1" customWidth="1"/>
    <col min="1794" max="1796" width="10.28515625" style="1" customWidth="1"/>
    <col min="1797" max="2041" width="9.140625" style="1"/>
    <col min="2042" max="2042" width="3.140625" style="1" customWidth="1"/>
    <col min="2043" max="2044" width="5" style="1" customWidth="1"/>
    <col min="2045" max="2045" width="38" style="1" customWidth="1"/>
    <col min="2046" max="2046" width="11.42578125" style="1" customWidth="1"/>
    <col min="2047" max="2048" width="10.5703125" style="1" customWidth="1"/>
    <col min="2049" max="2049" width="11" style="1" customWidth="1"/>
    <col min="2050" max="2052" width="10.28515625" style="1" customWidth="1"/>
    <col min="2053" max="2297" width="9.140625" style="1"/>
    <col min="2298" max="2298" width="3.140625" style="1" customWidth="1"/>
    <col min="2299" max="2300" width="5" style="1" customWidth="1"/>
    <col min="2301" max="2301" width="38" style="1" customWidth="1"/>
    <col min="2302" max="2302" width="11.42578125" style="1" customWidth="1"/>
    <col min="2303" max="2304" width="10.5703125" style="1" customWidth="1"/>
    <col min="2305" max="2305" width="11" style="1" customWidth="1"/>
    <col min="2306" max="2308" width="10.28515625" style="1" customWidth="1"/>
    <col min="2309" max="2553" width="9.140625" style="1"/>
    <col min="2554" max="2554" width="3.140625" style="1" customWidth="1"/>
    <col min="2555" max="2556" width="5" style="1" customWidth="1"/>
    <col min="2557" max="2557" width="38" style="1" customWidth="1"/>
    <col min="2558" max="2558" width="11.42578125" style="1" customWidth="1"/>
    <col min="2559" max="2560" width="10.5703125" style="1" customWidth="1"/>
    <col min="2561" max="2561" width="11" style="1" customWidth="1"/>
    <col min="2562" max="2564" width="10.28515625" style="1" customWidth="1"/>
    <col min="2565" max="2809" width="9.140625" style="1"/>
    <col min="2810" max="2810" width="3.140625" style="1" customWidth="1"/>
    <col min="2811" max="2812" width="5" style="1" customWidth="1"/>
    <col min="2813" max="2813" width="38" style="1" customWidth="1"/>
    <col min="2814" max="2814" width="11.42578125" style="1" customWidth="1"/>
    <col min="2815" max="2816" width="10.5703125" style="1" customWidth="1"/>
    <col min="2817" max="2817" width="11" style="1" customWidth="1"/>
    <col min="2818" max="2820" width="10.28515625" style="1" customWidth="1"/>
    <col min="2821" max="3065" width="9.140625" style="1"/>
    <col min="3066" max="3066" width="3.140625" style="1" customWidth="1"/>
    <col min="3067" max="3068" width="5" style="1" customWidth="1"/>
    <col min="3069" max="3069" width="38" style="1" customWidth="1"/>
    <col min="3070" max="3070" width="11.42578125" style="1" customWidth="1"/>
    <col min="3071" max="3072" width="10.5703125" style="1" customWidth="1"/>
    <col min="3073" max="3073" width="11" style="1" customWidth="1"/>
    <col min="3074" max="3076" width="10.28515625" style="1" customWidth="1"/>
    <col min="3077" max="3321" width="9.140625" style="1"/>
    <col min="3322" max="3322" width="3.140625" style="1" customWidth="1"/>
    <col min="3323" max="3324" width="5" style="1" customWidth="1"/>
    <col min="3325" max="3325" width="38" style="1" customWidth="1"/>
    <col min="3326" max="3326" width="11.42578125" style="1" customWidth="1"/>
    <col min="3327" max="3328" width="10.5703125" style="1" customWidth="1"/>
    <col min="3329" max="3329" width="11" style="1" customWidth="1"/>
    <col min="3330" max="3332" width="10.28515625" style="1" customWidth="1"/>
    <col min="3333" max="3577" width="9.140625" style="1"/>
    <col min="3578" max="3578" width="3.140625" style="1" customWidth="1"/>
    <col min="3579" max="3580" width="5" style="1" customWidth="1"/>
    <col min="3581" max="3581" width="38" style="1" customWidth="1"/>
    <col min="3582" max="3582" width="11.42578125" style="1" customWidth="1"/>
    <col min="3583" max="3584" width="10.5703125" style="1" customWidth="1"/>
    <col min="3585" max="3585" width="11" style="1" customWidth="1"/>
    <col min="3586" max="3588" width="10.28515625" style="1" customWidth="1"/>
    <col min="3589" max="3833" width="9.140625" style="1"/>
    <col min="3834" max="3834" width="3.140625" style="1" customWidth="1"/>
    <col min="3835" max="3836" width="5" style="1" customWidth="1"/>
    <col min="3837" max="3837" width="38" style="1" customWidth="1"/>
    <col min="3838" max="3838" width="11.42578125" style="1" customWidth="1"/>
    <col min="3839" max="3840" width="10.5703125" style="1" customWidth="1"/>
    <col min="3841" max="3841" width="11" style="1" customWidth="1"/>
    <col min="3842" max="3844" width="10.28515625" style="1" customWidth="1"/>
    <col min="3845" max="4089" width="9.140625" style="1"/>
    <col min="4090" max="4090" width="3.140625" style="1" customWidth="1"/>
    <col min="4091" max="4092" width="5" style="1" customWidth="1"/>
    <col min="4093" max="4093" width="38" style="1" customWidth="1"/>
    <col min="4094" max="4094" width="11.42578125" style="1" customWidth="1"/>
    <col min="4095" max="4096" width="10.5703125" style="1" customWidth="1"/>
    <col min="4097" max="4097" width="11" style="1" customWidth="1"/>
    <col min="4098" max="4100" width="10.28515625" style="1" customWidth="1"/>
    <col min="4101" max="4345" width="9.140625" style="1"/>
    <col min="4346" max="4346" width="3.140625" style="1" customWidth="1"/>
    <col min="4347" max="4348" width="5" style="1" customWidth="1"/>
    <col min="4349" max="4349" width="38" style="1" customWidth="1"/>
    <col min="4350" max="4350" width="11.42578125" style="1" customWidth="1"/>
    <col min="4351" max="4352" width="10.5703125" style="1" customWidth="1"/>
    <col min="4353" max="4353" width="11" style="1" customWidth="1"/>
    <col min="4354" max="4356" width="10.28515625" style="1" customWidth="1"/>
    <col min="4357" max="4601" width="9.140625" style="1"/>
    <col min="4602" max="4602" width="3.140625" style="1" customWidth="1"/>
    <col min="4603" max="4604" width="5" style="1" customWidth="1"/>
    <col min="4605" max="4605" width="38" style="1" customWidth="1"/>
    <col min="4606" max="4606" width="11.42578125" style="1" customWidth="1"/>
    <col min="4607" max="4608" width="10.5703125" style="1" customWidth="1"/>
    <col min="4609" max="4609" width="11" style="1" customWidth="1"/>
    <col min="4610" max="4612" width="10.28515625" style="1" customWidth="1"/>
    <col min="4613" max="4857" width="9.140625" style="1"/>
    <col min="4858" max="4858" width="3.140625" style="1" customWidth="1"/>
    <col min="4859" max="4860" width="5" style="1" customWidth="1"/>
    <col min="4861" max="4861" width="38" style="1" customWidth="1"/>
    <col min="4862" max="4862" width="11.42578125" style="1" customWidth="1"/>
    <col min="4863" max="4864" width="10.5703125" style="1" customWidth="1"/>
    <col min="4865" max="4865" width="11" style="1" customWidth="1"/>
    <col min="4866" max="4868" width="10.28515625" style="1" customWidth="1"/>
    <col min="4869" max="5113" width="9.140625" style="1"/>
    <col min="5114" max="5114" width="3.140625" style="1" customWidth="1"/>
    <col min="5115" max="5116" width="5" style="1" customWidth="1"/>
    <col min="5117" max="5117" width="38" style="1" customWidth="1"/>
    <col min="5118" max="5118" width="11.42578125" style="1" customWidth="1"/>
    <col min="5119" max="5120" width="10.5703125" style="1" customWidth="1"/>
    <col min="5121" max="5121" width="11" style="1" customWidth="1"/>
    <col min="5122" max="5124" width="10.28515625" style="1" customWidth="1"/>
    <col min="5125" max="5369" width="9.140625" style="1"/>
    <col min="5370" max="5370" width="3.140625" style="1" customWidth="1"/>
    <col min="5371" max="5372" width="5" style="1" customWidth="1"/>
    <col min="5373" max="5373" width="38" style="1" customWidth="1"/>
    <col min="5374" max="5374" width="11.42578125" style="1" customWidth="1"/>
    <col min="5375" max="5376" width="10.5703125" style="1" customWidth="1"/>
    <col min="5377" max="5377" width="11" style="1" customWidth="1"/>
    <col min="5378" max="5380" width="10.28515625" style="1" customWidth="1"/>
    <col min="5381" max="5625" width="9.140625" style="1"/>
    <col min="5626" max="5626" width="3.140625" style="1" customWidth="1"/>
    <col min="5627" max="5628" width="5" style="1" customWidth="1"/>
    <col min="5629" max="5629" width="38" style="1" customWidth="1"/>
    <col min="5630" max="5630" width="11.42578125" style="1" customWidth="1"/>
    <col min="5631" max="5632" width="10.5703125" style="1" customWidth="1"/>
    <col min="5633" max="5633" width="11" style="1" customWidth="1"/>
    <col min="5634" max="5636" width="10.28515625" style="1" customWidth="1"/>
    <col min="5637" max="5881" width="9.140625" style="1"/>
    <col min="5882" max="5882" width="3.140625" style="1" customWidth="1"/>
    <col min="5883" max="5884" width="5" style="1" customWidth="1"/>
    <col min="5885" max="5885" width="38" style="1" customWidth="1"/>
    <col min="5886" max="5886" width="11.42578125" style="1" customWidth="1"/>
    <col min="5887" max="5888" width="10.5703125" style="1" customWidth="1"/>
    <col min="5889" max="5889" width="11" style="1" customWidth="1"/>
    <col min="5890" max="5892" width="10.28515625" style="1" customWidth="1"/>
    <col min="5893" max="6137" width="9.140625" style="1"/>
    <col min="6138" max="6138" width="3.140625" style="1" customWidth="1"/>
    <col min="6139" max="6140" width="5" style="1" customWidth="1"/>
    <col min="6141" max="6141" width="38" style="1" customWidth="1"/>
    <col min="6142" max="6142" width="11.42578125" style="1" customWidth="1"/>
    <col min="6143" max="6144" width="10.5703125" style="1" customWidth="1"/>
    <col min="6145" max="6145" width="11" style="1" customWidth="1"/>
    <col min="6146" max="6148" width="10.28515625" style="1" customWidth="1"/>
    <col min="6149" max="6393" width="9.140625" style="1"/>
    <col min="6394" max="6394" width="3.140625" style="1" customWidth="1"/>
    <col min="6395" max="6396" width="5" style="1" customWidth="1"/>
    <col min="6397" max="6397" width="38" style="1" customWidth="1"/>
    <col min="6398" max="6398" width="11.42578125" style="1" customWidth="1"/>
    <col min="6399" max="6400" width="10.5703125" style="1" customWidth="1"/>
    <col min="6401" max="6401" width="11" style="1" customWidth="1"/>
    <col min="6402" max="6404" width="10.28515625" style="1" customWidth="1"/>
    <col min="6405" max="6649" width="9.140625" style="1"/>
    <col min="6650" max="6650" width="3.140625" style="1" customWidth="1"/>
    <col min="6651" max="6652" width="5" style="1" customWidth="1"/>
    <col min="6653" max="6653" width="38" style="1" customWidth="1"/>
    <col min="6654" max="6654" width="11.42578125" style="1" customWidth="1"/>
    <col min="6655" max="6656" width="10.5703125" style="1" customWidth="1"/>
    <col min="6657" max="6657" width="11" style="1" customWidth="1"/>
    <col min="6658" max="6660" width="10.28515625" style="1" customWidth="1"/>
    <col min="6661" max="6905" width="9.140625" style="1"/>
    <col min="6906" max="6906" width="3.140625" style="1" customWidth="1"/>
    <col min="6907" max="6908" width="5" style="1" customWidth="1"/>
    <col min="6909" max="6909" width="38" style="1" customWidth="1"/>
    <col min="6910" max="6910" width="11.42578125" style="1" customWidth="1"/>
    <col min="6911" max="6912" width="10.5703125" style="1" customWidth="1"/>
    <col min="6913" max="6913" width="11" style="1" customWidth="1"/>
    <col min="6914" max="6916" width="10.28515625" style="1" customWidth="1"/>
    <col min="6917" max="7161" width="9.140625" style="1"/>
    <col min="7162" max="7162" width="3.140625" style="1" customWidth="1"/>
    <col min="7163" max="7164" width="5" style="1" customWidth="1"/>
    <col min="7165" max="7165" width="38" style="1" customWidth="1"/>
    <col min="7166" max="7166" width="11.42578125" style="1" customWidth="1"/>
    <col min="7167" max="7168" width="10.5703125" style="1" customWidth="1"/>
    <col min="7169" max="7169" width="11" style="1" customWidth="1"/>
    <col min="7170" max="7172" width="10.28515625" style="1" customWidth="1"/>
    <col min="7173" max="7417" width="9.140625" style="1"/>
    <col min="7418" max="7418" width="3.140625" style="1" customWidth="1"/>
    <col min="7419" max="7420" width="5" style="1" customWidth="1"/>
    <col min="7421" max="7421" width="38" style="1" customWidth="1"/>
    <col min="7422" max="7422" width="11.42578125" style="1" customWidth="1"/>
    <col min="7423" max="7424" width="10.5703125" style="1" customWidth="1"/>
    <col min="7425" max="7425" width="11" style="1" customWidth="1"/>
    <col min="7426" max="7428" width="10.28515625" style="1" customWidth="1"/>
    <col min="7429" max="7673" width="9.140625" style="1"/>
    <col min="7674" max="7674" width="3.140625" style="1" customWidth="1"/>
    <col min="7675" max="7676" width="5" style="1" customWidth="1"/>
    <col min="7677" max="7677" width="38" style="1" customWidth="1"/>
    <col min="7678" max="7678" width="11.42578125" style="1" customWidth="1"/>
    <col min="7679" max="7680" width="10.5703125" style="1" customWidth="1"/>
    <col min="7681" max="7681" width="11" style="1" customWidth="1"/>
    <col min="7682" max="7684" width="10.28515625" style="1" customWidth="1"/>
    <col min="7685" max="7929" width="9.140625" style="1"/>
    <col min="7930" max="7930" width="3.140625" style="1" customWidth="1"/>
    <col min="7931" max="7932" width="5" style="1" customWidth="1"/>
    <col min="7933" max="7933" width="38" style="1" customWidth="1"/>
    <col min="7934" max="7934" width="11.42578125" style="1" customWidth="1"/>
    <col min="7935" max="7936" width="10.5703125" style="1" customWidth="1"/>
    <col min="7937" max="7937" width="11" style="1" customWidth="1"/>
    <col min="7938" max="7940" width="10.28515625" style="1" customWidth="1"/>
    <col min="7941" max="8185" width="9.140625" style="1"/>
    <col min="8186" max="8186" width="3.140625" style="1" customWidth="1"/>
    <col min="8187" max="8188" width="5" style="1" customWidth="1"/>
    <col min="8189" max="8189" width="38" style="1" customWidth="1"/>
    <col min="8190" max="8190" width="11.42578125" style="1" customWidth="1"/>
    <col min="8191" max="8192" width="10.5703125" style="1" customWidth="1"/>
    <col min="8193" max="8193" width="11" style="1" customWidth="1"/>
    <col min="8194" max="8196" width="10.28515625" style="1" customWidth="1"/>
    <col min="8197" max="8441" width="9.140625" style="1"/>
    <col min="8442" max="8442" width="3.140625" style="1" customWidth="1"/>
    <col min="8443" max="8444" width="5" style="1" customWidth="1"/>
    <col min="8445" max="8445" width="38" style="1" customWidth="1"/>
    <col min="8446" max="8446" width="11.42578125" style="1" customWidth="1"/>
    <col min="8447" max="8448" width="10.5703125" style="1" customWidth="1"/>
    <col min="8449" max="8449" width="11" style="1" customWidth="1"/>
    <col min="8450" max="8452" width="10.28515625" style="1" customWidth="1"/>
    <col min="8453" max="8697" width="9.140625" style="1"/>
    <col min="8698" max="8698" width="3.140625" style="1" customWidth="1"/>
    <col min="8699" max="8700" width="5" style="1" customWidth="1"/>
    <col min="8701" max="8701" width="38" style="1" customWidth="1"/>
    <col min="8702" max="8702" width="11.42578125" style="1" customWidth="1"/>
    <col min="8703" max="8704" width="10.5703125" style="1" customWidth="1"/>
    <col min="8705" max="8705" width="11" style="1" customWidth="1"/>
    <col min="8706" max="8708" width="10.28515625" style="1" customWidth="1"/>
    <col min="8709" max="8953" width="9.140625" style="1"/>
    <col min="8954" max="8954" width="3.140625" style="1" customWidth="1"/>
    <col min="8955" max="8956" width="5" style="1" customWidth="1"/>
    <col min="8957" max="8957" width="38" style="1" customWidth="1"/>
    <col min="8958" max="8958" width="11.42578125" style="1" customWidth="1"/>
    <col min="8959" max="8960" width="10.5703125" style="1" customWidth="1"/>
    <col min="8961" max="8961" width="11" style="1" customWidth="1"/>
    <col min="8962" max="8964" width="10.28515625" style="1" customWidth="1"/>
    <col min="8965" max="9209" width="9.140625" style="1"/>
    <col min="9210" max="9210" width="3.140625" style="1" customWidth="1"/>
    <col min="9211" max="9212" width="5" style="1" customWidth="1"/>
    <col min="9213" max="9213" width="38" style="1" customWidth="1"/>
    <col min="9214" max="9214" width="11.42578125" style="1" customWidth="1"/>
    <col min="9215" max="9216" width="10.5703125" style="1" customWidth="1"/>
    <col min="9217" max="9217" width="11" style="1" customWidth="1"/>
    <col min="9218" max="9220" width="10.28515625" style="1" customWidth="1"/>
    <col min="9221" max="9465" width="9.140625" style="1"/>
    <col min="9466" max="9466" width="3.140625" style="1" customWidth="1"/>
    <col min="9467" max="9468" width="5" style="1" customWidth="1"/>
    <col min="9469" max="9469" width="38" style="1" customWidth="1"/>
    <col min="9470" max="9470" width="11.42578125" style="1" customWidth="1"/>
    <col min="9471" max="9472" width="10.5703125" style="1" customWidth="1"/>
    <col min="9473" max="9473" width="11" style="1" customWidth="1"/>
    <col min="9474" max="9476" width="10.28515625" style="1" customWidth="1"/>
    <col min="9477" max="9721" width="9.140625" style="1"/>
    <col min="9722" max="9722" width="3.140625" style="1" customWidth="1"/>
    <col min="9723" max="9724" width="5" style="1" customWidth="1"/>
    <col min="9725" max="9725" width="38" style="1" customWidth="1"/>
    <col min="9726" max="9726" width="11.42578125" style="1" customWidth="1"/>
    <col min="9727" max="9728" width="10.5703125" style="1" customWidth="1"/>
    <col min="9729" max="9729" width="11" style="1" customWidth="1"/>
    <col min="9730" max="9732" width="10.28515625" style="1" customWidth="1"/>
    <col min="9733" max="9977" width="9.140625" style="1"/>
    <col min="9978" max="9978" width="3.140625" style="1" customWidth="1"/>
    <col min="9979" max="9980" width="5" style="1" customWidth="1"/>
    <col min="9981" max="9981" width="38" style="1" customWidth="1"/>
    <col min="9982" max="9982" width="11.42578125" style="1" customWidth="1"/>
    <col min="9983" max="9984" width="10.5703125" style="1" customWidth="1"/>
    <col min="9985" max="9985" width="11" style="1" customWidth="1"/>
    <col min="9986" max="9988" width="10.28515625" style="1" customWidth="1"/>
    <col min="9989" max="10233" width="9.140625" style="1"/>
    <col min="10234" max="10234" width="3.140625" style="1" customWidth="1"/>
    <col min="10235" max="10236" width="5" style="1" customWidth="1"/>
    <col min="10237" max="10237" width="38" style="1" customWidth="1"/>
    <col min="10238" max="10238" width="11.42578125" style="1" customWidth="1"/>
    <col min="10239" max="10240" width="10.5703125" style="1" customWidth="1"/>
    <col min="10241" max="10241" width="11" style="1" customWidth="1"/>
    <col min="10242" max="10244" width="10.28515625" style="1" customWidth="1"/>
    <col min="10245" max="10489" width="9.140625" style="1"/>
    <col min="10490" max="10490" width="3.140625" style="1" customWidth="1"/>
    <col min="10491" max="10492" width="5" style="1" customWidth="1"/>
    <col min="10493" max="10493" width="38" style="1" customWidth="1"/>
    <col min="10494" max="10494" width="11.42578125" style="1" customWidth="1"/>
    <col min="10495" max="10496" width="10.5703125" style="1" customWidth="1"/>
    <col min="10497" max="10497" width="11" style="1" customWidth="1"/>
    <col min="10498" max="10500" width="10.28515625" style="1" customWidth="1"/>
    <col min="10501" max="10745" width="9.140625" style="1"/>
    <col min="10746" max="10746" width="3.140625" style="1" customWidth="1"/>
    <col min="10747" max="10748" width="5" style="1" customWidth="1"/>
    <col min="10749" max="10749" width="38" style="1" customWidth="1"/>
    <col min="10750" max="10750" width="11.42578125" style="1" customWidth="1"/>
    <col min="10751" max="10752" width="10.5703125" style="1" customWidth="1"/>
    <col min="10753" max="10753" width="11" style="1" customWidth="1"/>
    <col min="10754" max="10756" width="10.28515625" style="1" customWidth="1"/>
    <col min="10757" max="11001" width="9.140625" style="1"/>
    <col min="11002" max="11002" width="3.140625" style="1" customWidth="1"/>
    <col min="11003" max="11004" width="5" style="1" customWidth="1"/>
    <col min="11005" max="11005" width="38" style="1" customWidth="1"/>
    <col min="11006" max="11006" width="11.42578125" style="1" customWidth="1"/>
    <col min="11007" max="11008" width="10.5703125" style="1" customWidth="1"/>
    <col min="11009" max="11009" width="11" style="1" customWidth="1"/>
    <col min="11010" max="11012" width="10.28515625" style="1" customWidth="1"/>
    <col min="11013" max="11257" width="9.140625" style="1"/>
    <col min="11258" max="11258" width="3.140625" style="1" customWidth="1"/>
    <col min="11259" max="11260" width="5" style="1" customWidth="1"/>
    <col min="11261" max="11261" width="38" style="1" customWidth="1"/>
    <col min="11262" max="11262" width="11.42578125" style="1" customWidth="1"/>
    <col min="11263" max="11264" width="10.5703125" style="1" customWidth="1"/>
    <col min="11265" max="11265" width="11" style="1" customWidth="1"/>
    <col min="11266" max="11268" width="10.28515625" style="1" customWidth="1"/>
    <col min="11269" max="11513" width="9.140625" style="1"/>
    <col min="11514" max="11514" width="3.140625" style="1" customWidth="1"/>
    <col min="11515" max="11516" width="5" style="1" customWidth="1"/>
    <col min="11517" max="11517" width="38" style="1" customWidth="1"/>
    <col min="11518" max="11518" width="11.42578125" style="1" customWidth="1"/>
    <col min="11519" max="11520" width="10.5703125" style="1" customWidth="1"/>
    <col min="11521" max="11521" width="11" style="1" customWidth="1"/>
    <col min="11522" max="11524" width="10.28515625" style="1" customWidth="1"/>
    <col min="11525" max="11769" width="9.140625" style="1"/>
    <col min="11770" max="11770" width="3.140625" style="1" customWidth="1"/>
    <col min="11771" max="11772" width="5" style="1" customWidth="1"/>
    <col min="11773" max="11773" width="38" style="1" customWidth="1"/>
    <col min="11774" max="11774" width="11.42578125" style="1" customWidth="1"/>
    <col min="11775" max="11776" width="10.5703125" style="1" customWidth="1"/>
    <col min="11777" max="11777" width="11" style="1" customWidth="1"/>
    <col min="11778" max="11780" width="10.28515625" style="1" customWidth="1"/>
    <col min="11781" max="12025" width="9.140625" style="1"/>
    <col min="12026" max="12026" width="3.140625" style="1" customWidth="1"/>
    <col min="12027" max="12028" width="5" style="1" customWidth="1"/>
    <col min="12029" max="12029" width="38" style="1" customWidth="1"/>
    <col min="12030" max="12030" width="11.42578125" style="1" customWidth="1"/>
    <col min="12031" max="12032" width="10.5703125" style="1" customWidth="1"/>
    <col min="12033" max="12033" width="11" style="1" customWidth="1"/>
    <col min="12034" max="12036" width="10.28515625" style="1" customWidth="1"/>
    <col min="12037" max="12281" width="9.140625" style="1"/>
    <col min="12282" max="12282" width="3.140625" style="1" customWidth="1"/>
    <col min="12283" max="12284" width="5" style="1" customWidth="1"/>
    <col min="12285" max="12285" width="38" style="1" customWidth="1"/>
    <col min="12286" max="12286" width="11.42578125" style="1" customWidth="1"/>
    <col min="12287" max="12288" width="10.5703125" style="1" customWidth="1"/>
    <col min="12289" max="12289" width="11" style="1" customWidth="1"/>
    <col min="12290" max="12292" width="10.28515625" style="1" customWidth="1"/>
    <col min="12293" max="12537" width="9.140625" style="1"/>
    <col min="12538" max="12538" width="3.140625" style="1" customWidth="1"/>
    <col min="12539" max="12540" width="5" style="1" customWidth="1"/>
    <col min="12541" max="12541" width="38" style="1" customWidth="1"/>
    <col min="12542" max="12542" width="11.42578125" style="1" customWidth="1"/>
    <col min="12543" max="12544" width="10.5703125" style="1" customWidth="1"/>
    <col min="12545" max="12545" width="11" style="1" customWidth="1"/>
    <col min="12546" max="12548" width="10.28515625" style="1" customWidth="1"/>
    <col min="12549" max="12793" width="9.140625" style="1"/>
    <col min="12794" max="12794" width="3.140625" style="1" customWidth="1"/>
    <col min="12795" max="12796" width="5" style="1" customWidth="1"/>
    <col min="12797" max="12797" width="38" style="1" customWidth="1"/>
    <col min="12798" max="12798" width="11.42578125" style="1" customWidth="1"/>
    <col min="12799" max="12800" width="10.5703125" style="1" customWidth="1"/>
    <col min="12801" max="12801" width="11" style="1" customWidth="1"/>
    <col min="12802" max="12804" width="10.28515625" style="1" customWidth="1"/>
    <col min="12805" max="13049" width="9.140625" style="1"/>
    <col min="13050" max="13050" width="3.140625" style="1" customWidth="1"/>
    <col min="13051" max="13052" width="5" style="1" customWidth="1"/>
    <col min="13053" max="13053" width="38" style="1" customWidth="1"/>
    <col min="13054" max="13054" width="11.42578125" style="1" customWidth="1"/>
    <col min="13055" max="13056" width="10.5703125" style="1" customWidth="1"/>
    <col min="13057" max="13057" width="11" style="1" customWidth="1"/>
    <col min="13058" max="13060" width="10.28515625" style="1" customWidth="1"/>
    <col min="13061" max="13305" width="9.140625" style="1"/>
    <col min="13306" max="13306" width="3.140625" style="1" customWidth="1"/>
    <col min="13307" max="13308" width="5" style="1" customWidth="1"/>
    <col min="13309" max="13309" width="38" style="1" customWidth="1"/>
    <col min="13310" max="13310" width="11.42578125" style="1" customWidth="1"/>
    <col min="13311" max="13312" width="10.5703125" style="1" customWidth="1"/>
    <col min="13313" max="13313" width="11" style="1" customWidth="1"/>
    <col min="13314" max="13316" width="10.28515625" style="1" customWidth="1"/>
    <col min="13317" max="13561" width="9.140625" style="1"/>
    <col min="13562" max="13562" width="3.140625" style="1" customWidth="1"/>
    <col min="13563" max="13564" width="5" style="1" customWidth="1"/>
    <col min="13565" max="13565" width="38" style="1" customWidth="1"/>
    <col min="13566" max="13566" width="11.42578125" style="1" customWidth="1"/>
    <col min="13567" max="13568" width="10.5703125" style="1" customWidth="1"/>
    <col min="13569" max="13569" width="11" style="1" customWidth="1"/>
    <col min="13570" max="13572" width="10.28515625" style="1" customWidth="1"/>
    <col min="13573" max="13817" width="9.140625" style="1"/>
    <col min="13818" max="13818" width="3.140625" style="1" customWidth="1"/>
    <col min="13819" max="13820" width="5" style="1" customWidth="1"/>
    <col min="13821" max="13821" width="38" style="1" customWidth="1"/>
    <col min="13822" max="13822" width="11.42578125" style="1" customWidth="1"/>
    <col min="13823" max="13824" width="10.5703125" style="1" customWidth="1"/>
    <col min="13825" max="13825" width="11" style="1" customWidth="1"/>
    <col min="13826" max="13828" width="10.28515625" style="1" customWidth="1"/>
    <col min="13829" max="14073" width="9.140625" style="1"/>
    <col min="14074" max="14074" width="3.140625" style="1" customWidth="1"/>
    <col min="14075" max="14076" width="5" style="1" customWidth="1"/>
    <col min="14077" max="14077" width="38" style="1" customWidth="1"/>
    <col min="14078" max="14078" width="11.42578125" style="1" customWidth="1"/>
    <col min="14079" max="14080" width="10.5703125" style="1" customWidth="1"/>
    <col min="14081" max="14081" width="11" style="1" customWidth="1"/>
    <col min="14082" max="14084" width="10.28515625" style="1" customWidth="1"/>
    <col min="14085" max="14329" width="9.140625" style="1"/>
    <col min="14330" max="14330" width="3.140625" style="1" customWidth="1"/>
    <col min="14331" max="14332" width="5" style="1" customWidth="1"/>
    <col min="14333" max="14333" width="38" style="1" customWidth="1"/>
    <col min="14334" max="14334" width="11.42578125" style="1" customWidth="1"/>
    <col min="14335" max="14336" width="10.5703125" style="1" customWidth="1"/>
    <col min="14337" max="14337" width="11" style="1" customWidth="1"/>
    <col min="14338" max="14340" width="10.28515625" style="1" customWidth="1"/>
    <col min="14341" max="14585" width="9.140625" style="1"/>
    <col min="14586" max="14586" width="3.140625" style="1" customWidth="1"/>
    <col min="14587" max="14588" width="5" style="1" customWidth="1"/>
    <col min="14589" max="14589" width="38" style="1" customWidth="1"/>
    <col min="14590" max="14590" width="11.42578125" style="1" customWidth="1"/>
    <col min="14591" max="14592" width="10.5703125" style="1" customWidth="1"/>
    <col min="14593" max="14593" width="11" style="1" customWidth="1"/>
    <col min="14594" max="14596" width="10.28515625" style="1" customWidth="1"/>
    <col min="14597" max="14841" width="9.140625" style="1"/>
    <col min="14842" max="14842" width="3.140625" style="1" customWidth="1"/>
    <col min="14843" max="14844" width="5" style="1" customWidth="1"/>
    <col min="14845" max="14845" width="38" style="1" customWidth="1"/>
    <col min="14846" max="14846" width="11.42578125" style="1" customWidth="1"/>
    <col min="14847" max="14848" width="10.5703125" style="1" customWidth="1"/>
    <col min="14849" max="14849" width="11" style="1" customWidth="1"/>
    <col min="14850" max="14852" width="10.28515625" style="1" customWidth="1"/>
    <col min="14853" max="15097" width="9.140625" style="1"/>
    <col min="15098" max="15098" width="3.140625" style="1" customWidth="1"/>
    <col min="15099" max="15100" width="5" style="1" customWidth="1"/>
    <col min="15101" max="15101" width="38" style="1" customWidth="1"/>
    <col min="15102" max="15102" width="11.42578125" style="1" customWidth="1"/>
    <col min="15103" max="15104" width="10.5703125" style="1" customWidth="1"/>
    <col min="15105" max="15105" width="11" style="1" customWidth="1"/>
    <col min="15106" max="15108" width="10.28515625" style="1" customWidth="1"/>
    <col min="15109" max="15353" width="9.140625" style="1"/>
    <col min="15354" max="15354" width="3.140625" style="1" customWidth="1"/>
    <col min="15355" max="15356" width="5" style="1" customWidth="1"/>
    <col min="15357" max="15357" width="38" style="1" customWidth="1"/>
    <col min="15358" max="15358" width="11.42578125" style="1" customWidth="1"/>
    <col min="15359" max="15360" width="10.5703125" style="1" customWidth="1"/>
    <col min="15361" max="15361" width="11" style="1" customWidth="1"/>
    <col min="15362" max="15364" width="10.28515625" style="1" customWidth="1"/>
    <col min="15365" max="15609" width="9.140625" style="1"/>
    <col min="15610" max="15610" width="3.140625" style="1" customWidth="1"/>
    <col min="15611" max="15612" width="5" style="1" customWidth="1"/>
    <col min="15613" max="15613" width="38" style="1" customWidth="1"/>
    <col min="15614" max="15614" width="11.42578125" style="1" customWidth="1"/>
    <col min="15615" max="15616" width="10.5703125" style="1" customWidth="1"/>
    <col min="15617" max="15617" width="11" style="1" customWidth="1"/>
    <col min="15618" max="15620" width="10.28515625" style="1" customWidth="1"/>
    <col min="15621" max="15865" width="9.140625" style="1"/>
    <col min="15866" max="15866" width="3.140625" style="1" customWidth="1"/>
    <col min="15867" max="15868" width="5" style="1" customWidth="1"/>
    <col min="15869" max="15869" width="38" style="1" customWidth="1"/>
    <col min="15870" max="15870" width="11.42578125" style="1" customWidth="1"/>
    <col min="15871" max="15872" width="10.5703125" style="1" customWidth="1"/>
    <col min="15873" max="15873" width="11" style="1" customWidth="1"/>
    <col min="15874" max="15876" width="10.28515625" style="1" customWidth="1"/>
    <col min="15877" max="16121" width="9.140625" style="1"/>
    <col min="16122" max="16122" width="3.140625" style="1" customWidth="1"/>
    <col min="16123" max="16124" width="5" style="1" customWidth="1"/>
    <col min="16125" max="16125" width="38" style="1" customWidth="1"/>
    <col min="16126" max="16126" width="11.42578125" style="1" customWidth="1"/>
    <col min="16127" max="16128" width="10.5703125" style="1" customWidth="1"/>
    <col min="16129" max="16129" width="11" style="1" customWidth="1"/>
    <col min="16130" max="16132" width="10.28515625" style="1" customWidth="1"/>
    <col min="16133" max="16384" width="9.140625" style="1"/>
  </cols>
  <sheetData>
    <row r="2" spans="2:6" ht="16.5" thickBot="1" x14ac:dyDescent="0.3">
      <c r="B2" s="13"/>
      <c r="C2" s="148" t="s">
        <v>296</v>
      </c>
      <c r="D2" s="148"/>
      <c r="E2" s="148"/>
      <c r="F2" s="148"/>
    </row>
    <row r="3" spans="2:6" ht="16.5" thickBot="1" x14ac:dyDescent="0.3">
      <c r="B3" s="14"/>
      <c r="C3" s="149" t="s">
        <v>0</v>
      </c>
      <c r="D3" s="2"/>
      <c r="E3" s="151" t="s">
        <v>1</v>
      </c>
      <c r="F3" s="151"/>
    </row>
    <row r="4" spans="2:6" ht="30.75" thickBot="1" x14ac:dyDescent="0.3">
      <c r="B4" s="14"/>
      <c r="C4" s="150"/>
      <c r="D4" s="3" t="s">
        <v>2</v>
      </c>
      <c r="E4" s="4" t="s">
        <v>3</v>
      </c>
      <c r="F4" s="5" t="s">
        <v>4</v>
      </c>
    </row>
    <row r="5" spans="2:6" ht="15.75" x14ac:dyDescent="0.25">
      <c r="B5" s="15"/>
      <c r="C5" s="6" t="s">
        <v>5</v>
      </c>
      <c r="D5" s="7">
        <v>132.48509999999999</v>
      </c>
      <c r="E5" s="8">
        <v>1.6527137421536351</v>
      </c>
      <c r="F5" s="8">
        <v>3.5624000412732677</v>
      </c>
    </row>
    <row r="6" spans="2:6" ht="15.75" x14ac:dyDescent="0.25">
      <c r="B6" s="15"/>
      <c r="C6" s="6"/>
      <c r="D6" s="7"/>
      <c r="E6" s="8"/>
      <c r="F6" s="8"/>
    </row>
    <row r="7" spans="2:6" ht="15.75" x14ac:dyDescent="0.25">
      <c r="B7" s="16"/>
      <c r="C7" s="2" t="s">
        <v>6</v>
      </c>
      <c r="D7" s="7">
        <v>135.1506</v>
      </c>
      <c r="E7" s="9">
        <v>-0.1304985250563136</v>
      </c>
      <c r="F7" s="9">
        <v>-0.62850445644070863</v>
      </c>
    </row>
    <row r="8" spans="2:6" ht="15.75" x14ac:dyDescent="0.25">
      <c r="B8" s="16"/>
      <c r="C8" s="2" t="s">
        <v>7</v>
      </c>
      <c r="D8" s="7">
        <v>112.3051</v>
      </c>
      <c r="E8" s="9">
        <v>-0.17776971888385759</v>
      </c>
      <c r="F8" s="9">
        <v>2.8279609765923643</v>
      </c>
    </row>
    <row r="9" spans="2:6" ht="15.75" x14ac:dyDescent="0.25">
      <c r="B9" s="16"/>
      <c r="C9" s="2" t="s">
        <v>8</v>
      </c>
      <c r="D9" s="7">
        <v>129.19919999999999</v>
      </c>
      <c r="E9" s="9">
        <v>0.26945643063358471</v>
      </c>
      <c r="F9" s="9">
        <v>1.5060224398836162</v>
      </c>
    </row>
    <row r="10" spans="2:6" ht="15.75" x14ac:dyDescent="0.25">
      <c r="B10" s="16"/>
      <c r="C10" s="2" t="s">
        <v>9</v>
      </c>
      <c r="D10" s="7">
        <v>147.02199999999999</v>
      </c>
      <c r="E10" s="9">
        <v>4.0984581572656902</v>
      </c>
      <c r="F10" s="9">
        <v>5.8636823815908183</v>
      </c>
    </row>
    <row r="11" spans="2:6" ht="15.75" x14ac:dyDescent="0.25">
      <c r="B11" s="16"/>
      <c r="C11" s="2" t="s">
        <v>10</v>
      </c>
      <c r="D11" s="7">
        <v>137.5076</v>
      </c>
      <c r="E11" s="9">
        <v>1.4354349347935254</v>
      </c>
      <c r="F11" s="9">
        <v>9.3390244794557287</v>
      </c>
    </row>
    <row r="12" spans="2:6" ht="15.75" x14ac:dyDescent="0.25">
      <c r="B12" s="16"/>
      <c r="C12" s="2" t="s">
        <v>11</v>
      </c>
      <c r="D12" s="7">
        <v>116.29089999999999</v>
      </c>
      <c r="E12" s="9">
        <v>0.53574269135272623</v>
      </c>
      <c r="F12" s="9">
        <v>1.5597585780171741</v>
      </c>
    </row>
    <row r="13" spans="2:6" ht="15.75" x14ac:dyDescent="0.25">
      <c r="B13" s="16"/>
      <c r="C13" s="2" t="s">
        <v>12</v>
      </c>
      <c r="D13" s="7">
        <v>137.2182</v>
      </c>
      <c r="E13" s="9">
        <v>0.95066433206304046</v>
      </c>
      <c r="F13" s="9">
        <v>4.1085559509267604</v>
      </c>
    </row>
    <row r="14" spans="2:6" ht="15.75" x14ac:dyDescent="0.25">
      <c r="B14" s="16"/>
      <c r="C14" s="2" t="s">
        <v>13</v>
      </c>
      <c r="D14" s="7">
        <v>126.73260000000001</v>
      </c>
      <c r="E14" s="9">
        <v>1.1586752979302519</v>
      </c>
      <c r="F14" s="9">
        <v>-0.82520066579489648</v>
      </c>
    </row>
    <row r="15" spans="2:6" ht="15.75" x14ac:dyDescent="0.25">
      <c r="B15" s="16"/>
      <c r="C15" s="2" t="s">
        <v>14</v>
      </c>
      <c r="D15" s="7">
        <v>113.64790000000001</v>
      </c>
      <c r="E15" s="9">
        <v>-2.2410565902702029</v>
      </c>
      <c r="F15" s="9">
        <v>1.0997075927150028</v>
      </c>
    </row>
    <row r="16" spans="2:6" ht="15.75" x14ac:dyDescent="0.25">
      <c r="B16" s="16"/>
      <c r="C16" s="2" t="s">
        <v>15</v>
      </c>
      <c r="D16" s="7">
        <v>122.21510000000001</v>
      </c>
      <c r="E16" s="9">
        <v>0.27379075068058578</v>
      </c>
      <c r="F16" s="9">
        <v>3.5108893214014136</v>
      </c>
    </row>
    <row r="17" spans="2:6" ht="15.75" x14ac:dyDescent="0.25">
      <c r="B17" s="16"/>
      <c r="C17" s="2" t="s">
        <v>16</v>
      </c>
      <c r="D17" s="7">
        <v>113.164</v>
      </c>
      <c r="E17" s="9">
        <v>-1.0922643005164629</v>
      </c>
      <c r="F17" s="9">
        <v>0.36549273227324353</v>
      </c>
    </row>
    <row r="18" spans="2:6" ht="16.5" thickBot="1" x14ac:dyDescent="0.3">
      <c r="B18" s="16"/>
      <c r="C18" s="10" t="s">
        <v>17</v>
      </c>
      <c r="D18" s="11">
        <v>114.4092</v>
      </c>
      <c r="E18" s="12">
        <v>0.95555930088602126</v>
      </c>
      <c r="F18" s="12">
        <v>1.0493627071279039</v>
      </c>
    </row>
    <row r="19" spans="2:6" ht="15.75" x14ac:dyDescent="0.25">
      <c r="B19" s="14"/>
      <c r="C19" s="2" t="s">
        <v>18</v>
      </c>
      <c r="D19" s="2"/>
      <c r="E19" s="2"/>
      <c r="F19" s="2"/>
    </row>
    <row r="20" spans="2:6" ht="12.75" x14ac:dyDescent="0.2"/>
    <row r="21" spans="2:6" ht="12.75" x14ac:dyDescent="0.2"/>
    <row r="22" spans="2:6" ht="12.75" x14ac:dyDescent="0.2"/>
    <row r="23" spans="2:6" ht="12.75" x14ac:dyDescent="0.2"/>
    <row r="24" spans="2:6" ht="12.75" x14ac:dyDescent="0.2"/>
    <row r="25" spans="2:6" ht="12.75" x14ac:dyDescent="0.2"/>
    <row r="26" spans="2:6" ht="12.75" x14ac:dyDescent="0.2"/>
    <row r="27" spans="2:6" ht="12.75" x14ac:dyDescent="0.2"/>
    <row r="28" spans="2:6" ht="12.75" x14ac:dyDescent="0.2"/>
  </sheetData>
  <mergeCells count="3">
    <mergeCell ref="C2:F2"/>
    <mergeCell ref="C3:C4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8574-AD3D-4392-B8E0-AEAFEE0BC990}">
  <dimension ref="A1:O293"/>
  <sheetViews>
    <sheetView workbookViewId="0">
      <selection activeCell="Q45" sqref="Q45"/>
    </sheetView>
  </sheetViews>
  <sheetFormatPr defaultColWidth="9.140625" defaultRowHeight="15.75" x14ac:dyDescent="0.25"/>
  <cols>
    <col min="1" max="1" width="9.140625" style="18"/>
    <col min="2" max="2" width="2.85546875" style="18" customWidth="1"/>
    <col min="3" max="3" width="7.85546875" style="18" customWidth="1"/>
    <col min="4" max="4" width="9.140625" style="18"/>
    <col min="5" max="5" width="11.42578125" style="18" customWidth="1"/>
    <col min="6" max="6" width="9.140625" style="18"/>
    <col min="7" max="7" width="9.42578125" style="18" bestFit="1" customWidth="1"/>
    <col min="8" max="8" width="2.5703125" style="18" customWidth="1"/>
    <col min="9" max="9" width="5.140625" style="18" customWidth="1"/>
    <col min="10" max="10" width="10" style="18" customWidth="1"/>
    <col min="11" max="11" width="4.42578125" style="18" customWidth="1"/>
    <col min="12" max="12" width="6.5703125" style="18" customWidth="1"/>
    <col min="13" max="13" width="8" style="18" customWidth="1"/>
    <col min="14" max="14" width="3.140625" style="18" customWidth="1"/>
    <col min="15" max="258" width="9.140625" style="18"/>
    <col min="259" max="259" width="7.85546875" style="18" customWidth="1"/>
    <col min="260" max="262" width="9.140625" style="18"/>
    <col min="263" max="263" width="9.42578125" style="18" bestFit="1" customWidth="1"/>
    <col min="264" max="264" width="2.5703125" style="18" customWidth="1"/>
    <col min="265" max="265" width="5.140625" style="18" customWidth="1"/>
    <col min="266" max="266" width="10" style="18" customWidth="1"/>
    <col min="267" max="267" width="4.42578125" style="18" customWidth="1"/>
    <col min="268" max="268" width="9.42578125" style="18" customWidth="1"/>
    <col min="269" max="269" width="8" style="18" customWidth="1"/>
    <col min="270" max="270" width="3.140625" style="18" customWidth="1"/>
    <col min="271" max="514" width="9.140625" style="18"/>
    <col min="515" max="515" width="7.85546875" style="18" customWidth="1"/>
    <col min="516" max="518" width="9.140625" style="18"/>
    <col min="519" max="519" width="9.42578125" style="18" bestFit="1" customWidth="1"/>
    <col min="520" max="520" width="2.5703125" style="18" customWidth="1"/>
    <col min="521" max="521" width="5.140625" style="18" customWidth="1"/>
    <col min="522" max="522" width="10" style="18" customWidth="1"/>
    <col min="523" max="523" width="4.42578125" style="18" customWidth="1"/>
    <col min="524" max="524" width="9.42578125" style="18" customWidth="1"/>
    <col min="525" max="525" width="8" style="18" customWidth="1"/>
    <col min="526" max="526" width="3.140625" style="18" customWidth="1"/>
    <col min="527" max="770" width="9.140625" style="18"/>
    <col min="771" max="771" width="7.85546875" style="18" customWidth="1"/>
    <col min="772" max="774" width="9.140625" style="18"/>
    <col min="775" max="775" width="9.42578125" style="18" bestFit="1" customWidth="1"/>
    <col min="776" max="776" width="2.5703125" style="18" customWidth="1"/>
    <col min="777" max="777" width="5.140625" style="18" customWidth="1"/>
    <col min="778" max="778" width="10" style="18" customWidth="1"/>
    <col min="779" max="779" width="4.42578125" style="18" customWidth="1"/>
    <col min="780" max="780" width="9.42578125" style="18" customWidth="1"/>
    <col min="781" max="781" width="8" style="18" customWidth="1"/>
    <col min="782" max="782" width="3.140625" style="18" customWidth="1"/>
    <col min="783" max="1026" width="9.140625" style="18"/>
    <col min="1027" max="1027" width="7.85546875" style="18" customWidth="1"/>
    <col min="1028" max="1030" width="9.140625" style="18"/>
    <col min="1031" max="1031" width="9.42578125" style="18" bestFit="1" customWidth="1"/>
    <col min="1032" max="1032" width="2.5703125" style="18" customWidth="1"/>
    <col min="1033" max="1033" width="5.140625" style="18" customWidth="1"/>
    <col min="1034" max="1034" width="10" style="18" customWidth="1"/>
    <col min="1035" max="1035" width="4.42578125" style="18" customWidth="1"/>
    <col min="1036" max="1036" width="9.42578125" style="18" customWidth="1"/>
    <col min="1037" max="1037" width="8" style="18" customWidth="1"/>
    <col min="1038" max="1038" width="3.140625" style="18" customWidth="1"/>
    <col min="1039" max="1282" width="9.140625" style="18"/>
    <col min="1283" max="1283" width="7.85546875" style="18" customWidth="1"/>
    <col min="1284" max="1286" width="9.140625" style="18"/>
    <col min="1287" max="1287" width="9.42578125" style="18" bestFit="1" customWidth="1"/>
    <col min="1288" max="1288" width="2.5703125" style="18" customWidth="1"/>
    <col min="1289" max="1289" width="5.140625" style="18" customWidth="1"/>
    <col min="1290" max="1290" width="10" style="18" customWidth="1"/>
    <col min="1291" max="1291" width="4.42578125" style="18" customWidth="1"/>
    <col min="1292" max="1292" width="9.42578125" style="18" customWidth="1"/>
    <col min="1293" max="1293" width="8" style="18" customWidth="1"/>
    <col min="1294" max="1294" width="3.140625" style="18" customWidth="1"/>
    <col min="1295" max="1538" width="9.140625" style="18"/>
    <col min="1539" max="1539" width="7.85546875" style="18" customWidth="1"/>
    <col min="1540" max="1542" width="9.140625" style="18"/>
    <col min="1543" max="1543" width="9.42578125" style="18" bestFit="1" customWidth="1"/>
    <col min="1544" max="1544" width="2.5703125" style="18" customWidth="1"/>
    <col min="1545" max="1545" width="5.140625" style="18" customWidth="1"/>
    <col min="1546" max="1546" width="10" style="18" customWidth="1"/>
    <col min="1547" max="1547" width="4.42578125" style="18" customWidth="1"/>
    <col min="1548" max="1548" width="9.42578125" style="18" customWidth="1"/>
    <col min="1549" max="1549" width="8" style="18" customWidth="1"/>
    <col min="1550" max="1550" width="3.140625" style="18" customWidth="1"/>
    <col min="1551" max="1794" width="9.140625" style="18"/>
    <col min="1795" max="1795" width="7.85546875" style="18" customWidth="1"/>
    <col min="1796" max="1798" width="9.140625" style="18"/>
    <col min="1799" max="1799" width="9.42578125" style="18" bestFit="1" customWidth="1"/>
    <col min="1800" max="1800" width="2.5703125" style="18" customWidth="1"/>
    <col min="1801" max="1801" width="5.140625" style="18" customWidth="1"/>
    <col min="1802" max="1802" width="10" style="18" customWidth="1"/>
    <col min="1803" max="1803" width="4.42578125" style="18" customWidth="1"/>
    <col min="1804" max="1804" width="9.42578125" style="18" customWidth="1"/>
    <col min="1805" max="1805" width="8" style="18" customWidth="1"/>
    <col min="1806" max="1806" width="3.140625" style="18" customWidth="1"/>
    <col min="1807" max="2050" width="9.140625" style="18"/>
    <col min="2051" max="2051" width="7.85546875" style="18" customWidth="1"/>
    <col min="2052" max="2054" width="9.140625" style="18"/>
    <col min="2055" max="2055" width="9.42578125" style="18" bestFit="1" customWidth="1"/>
    <col min="2056" max="2056" width="2.5703125" style="18" customWidth="1"/>
    <col min="2057" max="2057" width="5.140625" style="18" customWidth="1"/>
    <col min="2058" max="2058" width="10" style="18" customWidth="1"/>
    <col min="2059" max="2059" width="4.42578125" style="18" customWidth="1"/>
    <col min="2060" max="2060" width="9.42578125" style="18" customWidth="1"/>
    <col min="2061" max="2061" width="8" style="18" customWidth="1"/>
    <col min="2062" max="2062" width="3.140625" style="18" customWidth="1"/>
    <col min="2063" max="2306" width="9.140625" style="18"/>
    <col min="2307" max="2307" width="7.85546875" style="18" customWidth="1"/>
    <col min="2308" max="2310" width="9.140625" style="18"/>
    <col min="2311" max="2311" width="9.42578125" style="18" bestFit="1" customWidth="1"/>
    <col min="2312" max="2312" width="2.5703125" style="18" customWidth="1"/>
    <col min="2313" max="2313" width="5.140625" style="18" customWidth="1"/>
    <col min="2314" max="2314" width="10" style="18" customWidth="1"/>
    <col min="2315" max="2315" width="4.42578125" style="18" customWidth="1"/>
    <col min="2316" max="2316" width="9.42578125" style="18" customWidth="1"/>
    <col min="2317" max="2317" width="8" style="18" customWidth="1"/>
    <col min="2318" max="2318" width="3.140625" style="18" customWidth="1"/>
    <col min="2319" max="2562" width="9.140625" style="18"/>
    <col min="2563" max="2563" width="7.85546875" style="18" customWidth="1"/>
    <col min="2564" max="2566" width="9.140625" style="18"/>
    <col min="2567" max="2567" width="9.42578125" style="18" bestFit="1" customWidth="1"/>
    <col min="2568" max="2568" width="2.5703125" style="18" customWidth="1"/>
    <col min="2569" max="2569" width="5.140625" style="18" customWidth="1"/>
    <col min="2570" max="2570" width="10" style="18" customWidth="1"/>
    <col min="2571" max="2571" width="4.42578125" style="18" customWidth="1"/>
    <col min="2572" max="2572" width="9.42578125" style="18" customWidth="1"/>
    <col min="2573" max="2573" width="8" style="18" customWidth="1"/>
    <col min="2574" max="2574" width="3.140625" style="18" customWidth="1"/>
    <col min="2575" max="2818" width="9.140625" style="18"/>
    <col min="2819" max="2819" width="7.85546875" style="18" customWidth="1"/>
    <col min="2820" max="2822" width="9.140625" style="18"/>
    <col min="2823" max="2823" width="9.42578125" style="18" bestFit="1" customWidth="1"/>
    <col min="2824" max="2824" width="2.5703125" style="18" customWidth="1"/>
    <col min="2825" max="2825" width="5.140625" style="18" customWidth="1"/>
    <col min="2826" max="2826" width="10" style="18" customWidth="1"/>
    <col min="2827" max="2827" width="4.42578125" style="18" customWidth="1"/>
    <col min="2828" max="2828" width="9.42578125" style="18" customWidth="1"/>
    <col min="2829" max="2829" width="8" style="18" customWidth="1"/>
    <col min="2830" max="2830" width="3.140625" style="18" customWidth="1"/>
    <col min="2831" max="3074" width="9.140625" style="18"/>
    <col min="3075" max="3075" width="7.85546875" style="18" customWidth="1"/>
    <col min="3076" max="3078" width="9.140625" style="18"/>
    <col min="3079" max="3079" width="9.42578125" style="18" bestFit="1" customWidth="1"/>
    <col min="3080" max="3080" width="2.5703125" style="18" customWidth="1"/>
    <col min="3081" max="3081" width="5.140625" style="18" customWidth="1"/>
    <col min="3082" max="3082" width="10" style="18" customWidth="1"/>
    <col min="3083" max="3083" width="4.42578125" style="18" customWidth="1"/>
    <col min="3084" max="3084" width="9.42578125" style="18" customWidth="1"/>
    <col min="3085" max="3085" width="8" style="18" customWidth="1"/>
    <col min="3086" max="3086" width="3.140625" style="18" customWidth="1"/>
    <col min="3087" max="3330" width="9.140625" style="18"/>
    <col min="3331" max="3331" width="7.85546875" style="18" customWidth="1"/>
    <col min="3332" max="3334" width="9.140625" style="18"/>
    <col min="3335" max="3335" width="9.42578125" style="18" bestFit="1" customWidth="1"/>
    <col min="3336" max="3336" width="2.5703125" style="18" customWidth="1"/>
    <col min="3337" max="3337" width="5.140625" style="18" customWidth="1"/>
    <col min="3338" max="3338" width="10" style="18" customWidth="1"/>
    <col min="3339" max="3339" width="4.42578125" style="18" customWidth="1"/>
    <col min="3340" max="3340" width="9.42578125" style="18" customWidth="1"/>
    <col min="3341" max="3341" width="8" style="18" customWidth="1"/>
    <col min="3342" max="3342" width="3.140625" style="18" customWidth="1"/>
    <col min="3343" max="3586" width="9.140625" style="18"/>
    <col min="3587" max="3587" width="7.85546875" style="18" customWidth="1"/>
    <col min="3588" max="3590" width="9.140625" style="18"/>
    <col min="3591" max="3591" width="9.42578125" style="18" bestFit="1" customWidth="1"/>
    <col min="3592" max="3592" width="2.5703125" style="18" customWidth="1"/>
    <col min="3593" max="3593" width="5.140625" style="18" customWidth="1"/>
    <col min="3594" max="3594" width="10" style="18" customWidth="1"/>
    <col min="3595" max="3595" width="4.42578125" style="18" customWidth="1"/>
    <col min="3596" max="3596" width="9.42578125" style="18" customWidth="1"/>
    <col min="3597" max="3597" width="8" style="18" customWidth="1"/>
    <col min="3598" max="3598" width="3.140625" style="18" customWidth="1"/>
    <col min="3599" max="3842" width="9.140625" style="18"/>
    <col min="3843" max="3843" width="7.85546875" style="18" customWidth="1"/>
    <col min="3844" max="3846" width="9.140625" style="18"/>
    <col min="3847" max="3847" width="9.42578125" style="18" bestFit="1" customWidth="1"/>
    <col min="3848" max="3848" width="2.5703125" style="18" customWidth="1"/>
    <col min="3849" max="3849" width="5.140625" style="18" customWidth="1"/>
    <col min="3850" max="3850" width="10" style="18" customWidth="1"/>
    <col min="3851" max="3851" width="4.42578125" style="18" customWidth="1"/>
    <col min="3852" max="3852" width="9.42578125" style="18" customWidth="1"/>
    <col min="3853" max="3853" width="8" style="18" customWidth="1"/>
    <col min="3854" max="3854" width="3.140625" style="18" customWidth="1"/>
    <col min="3855" max="4098" width="9.140625" style="18"/>
    <col min="4099" max="4099" width="7.85546875" style="18" customWidth="1"/>
    <col min="4100" max="4102" width="9.140625" style="18"/>
    <col min="4103" max="4103" width="9.42578125" style="18" bestFit="1" customWidth="1"/>
    <col min="4104" max="4104" width="2.5703125" style="18" customWidth="1"/>
    <col min="4105" max="4105" width="5.140625" style="18" customWidth="1"/>
    <col min="4106" max="4106" width="10" style="18" customWidth="1"/>
    <col min="4107" max="4107" width="4.42578125" style="18" customWidth="1"/>
    <col min="4108" max="4108" width="9.42578125" style="18" customWidth="1"/>
    <col min="4109" max="4109" width="8" style="18" customWidth="1"/>
    <col min="4110" max="4110" width="3.140625" style="18" customWidth="1"/>
    <col min="4111" max="4354" width="9.140625" style="18"/>
    <col min="4355" max="4355" width="7.85546875" style="18" customWidth="1"/>
    <col min="4356" max="4358" width="9.140625" style="18"/>
    <col min="4359" max="4359" width="9.42578125" style="18" bestFit="1" customWidth="1"/>
    <col min="4360" max="4360" width="2.5703125" style="18" customWidth="1"/>
    <col min="4361" max="4361" width="5.140625" style="18" customWidth="1"/>
    <col min="4362" max="4362" width="10" style="18" customWidth="1"/>
    <col min="4363" max="4363" width="4.42578125" style="18" customWidth="1"/>
    <col min="4364" max="4364" width="9.42578125" style="18" customWidth="1"/>
    <col min="4365" max="4365" width="8" style="18" customWidth="1"/>
    <col min="4366" max="4366" width="3.140625" style="18" customWidth="1"/>
    <col min="4367" max="4610" width="9.140625" style="18"/>
    <col min="4611" max="4611" width="7.85546875" style="18" customWidth="1"/>
    <col min="4612" max="4614" width="9.140625" style="18"/>
    <col min="4615" max="4615" width="9.42578125" style="18" bestFit="1" customWidth="1"/>
    <col min="4616" max="4616" width="2.5703125" style="18" customWidth="1"/>
    <col min="4617" max="4617" width="5.140625" style="18" customWidth="1"/>
    <col min="4618" max="4618" width="10" style="18" customWidth="1"/>
    <col min="4619" max="4619" width="4.42578125" style="18" customWidth="1"/>
    <col min="4620" max="4620" width="9.42578125" style="18" customWidth="1"/>
    <col min="4621" max="4621" width="8" style="18" customWidth="1"/>
    <col min="4622" max="4622" width="3.140625" style="18" customWidth="1"/>
    <col min="4623" max="4866" width="9.140625" style="18"/>
    <col min="4867" max="4867" width="7.85546875" style="18" customWidth="1"/>
    <col min="4868" max="4870" width="9.140625" style="18"/>
    <col min="4871" max="4871" width="9.42578125" style="18" bestFit="1" customWidth="1"/>
    <col min="4872" max="4872" width="2.5703125" style="18" customWidth="1"/>
    <col min="4873" max="4873" width="5.140625" style="18" customWidth="1"/>
    <col min="4874" max="4874" width="10" style="18" customWidth="1"/>
    <col min="4875" max="4875" width="4.42578125" style="18" customWidth="1"/>
    <col min="4876" max="4876" width="9.42578125" style="18" customWidth="1"/>
    <col min="4877" max="4877" width="8" style="18" customWidth="1"/>
    <col min="4878" max="4878" width="3.140625" style="18" customWidth="1"/>
    <col min="4879" max="5122" width="9.140625" style="18"/>
    <col min="5123" max="5123" width="7.85546875" style="18" customWidth="1"/>
    <col min="5124" max="5126" width="9.140625" style="18"/>
    <col min="5127" max="5127" width="9.42578125" style="18" bestFit="1" customWidth="1"/>
    <col min="5128" max="5128" width="2.5703125" style="18" customWidth="1"/>
    <col min="5129" max="5129" width="5.140625" style="18" customWidth="1"/>
    <col min="5130" max="5130" width="10" style="18" customWidth="1"/>
    <col min="5131" max="5131" width="4.42578125" style="18" customWidth="1"/>
    <col min="5132" max="5132" width="9.42578125" style="18" customWidth="1"/>
    <col min="5133" max="5133" width="8" style="18" customWidth="1"/>
    <col min="5134" max="5134" width="3.140625" style="18" customWidth="1"/>
    <col min="5135" max="5378" width="9.140625" style="18"/>
    <col min="5379" max="5379" width="7.85546875" style="18" customWidth="1"/>
    <col min="5380" max="5382" width="9.140625" style="18"/>
    <col min="5383" max="5383" width="9.42578125" style="18" bestFit="1" customWidth="1"/>
    <col min="5384" max="5384" width="2.5703125" style="18" customWidth="1"/>
    <col min="5385" max="5385" width="5.140625" style="18" customWidth="1"/>
    <col min="5386" max="5386" width="10" style="18" customWidth="1"/>
    <col min="5387" max="5387" width="4.42578125" style="18" customWidth="1"/>
    <col min="5388" max="5388" width="9.42578125" style="18" customWidth="1"/>
    <col min="5389" max="5389" width="8" style="18" customWidth="1"/>
    <col min="5390" max="5390" width="3.140625" style="18" customWidth="1"/>
    <col min="5391" max="5634" width="9.140625" style="18"/>
    <col min="5635" max="5635" width="7.85546875" style="18" customWidth="1"/>
    <col min="5636" max="5638" width="9.140625" style="18"/>
    <col min="5639" max="5639" width="9.42578125" style="18" bestFit="1" customWidth="1"/>
    <col min="5640" max="5640" width="2.5703125" style="18" customWidth="1"/>
    <col min="5641" max="5641" width="5.140625" style="18" customWidth="1"/>
    <col min="5642" max="5642" width="10" style="18" customWidth="1"/>
    <col min="5643" max="5643" width="4.42578125" style="18" customWidth="1"/>
    <col min="5644" max="5644" width="9.42578125" style="18" customWidth="1"/>
    <col min="5645" max="5645" width="8" style="18" customWidth="1"/>
    <col min="5646" max="5646" width="3.140625" style="18" customWidth="1"/>
    <col min="5647" max="5890" width="9.140625" style="18"/>
    <col min="5891" max="5891" width="7.85546875" style="18" customWidth="1"/>
    <col min="5892" max="5894" width="9.140625" style="18"/>
    <col min="5895" max="5895" width="9.42578125" style="18" bestFit="1" customWidth="1"/>
    <col min="5896" max="5896" width="2.5703125" style="18" customWidth="1"/>
    <col min="5897" max="5897" width="5.140625" style="18" customWidth="1"/>
    <col min="5898" max="5898" width="10" style="18" customWidth="1"/>
    <col min="5899" max="5899" width="4.42578125" style="18" customWidth="1"/>
    <col min="5900" max="5900" width="9.42578125" style="18" customWidth="1"/>
    <col min="5901" max="5901" width="8" style="18" customWidth="1"/>
    <col min="5902" max="5902" width="3.140625" style="18" customWidth="1"/>
    <col min="5903" max="6146" width="9.140625" style="18"/>
    <col min="6147" max="6147" width="7.85546875" style="18" customWidth="1"/>
    <col min="6148" max="6150" width="9.140625" style="18"/>
    <col min="6151" max="6151" width="9.42578125" style="18" bestFit="1" customWidth="1"/>
    <col min="6152" max="6152" width="2.5703125" style="18" customWidth="1"/>
    <col min="6153" max="6153" width="5.140625" style="18" customWidth="1"/>
    <col min="6154" max="6154" width="10" style="18" customWidth="1"/>
    <col min="6155" max="6155" width="4.42578125" style="18" customWidth="1"/>
    <col min="6156" max="6156" width="9.42578125" style="18" customWidth="1"/>
    <col min="6157" max="6157" width="8" style="18" customWidth="1"/>
    <col min="6158" max="6158" width="3.140625" style="18" customWidth="1"/>
    <col min="6159" max="6402" width="9.140625" style="18"/>
    <col min="6403" max="6403" width="7.85546875" style="18" customWidth="1"/>
    <col min="6404" max="6406" width="9.140625" style="18"/>
    <col min="6407" max="6407" width="9.42578125" style="18" bestFit="1" customWidth="1"/>
    <col min="6408" max="6408" width="2.5703125" style="18" customWidth="1"/>
    <col min="6409" max="6409" width="5.140625" style="18" customWidth="1"/>
    <col min="6410" max="6410" width="10" style="18" customWidth="1"/>
    <col min="6411" max="6411" width="4.42578125" style="18" customWidth="1"/>
    <col min="6412" max="6412" width="9.42578125" style="18" customWidth="1"/>
    <col min="6413" max="6413" width="8" style="18" customWidth="1"/>
    <col min="6414" max="6414" width="3.140625" style="18" customWidth="1"/>
    <col min="6415" max="6658" width="9.140625" style="18"/>
    <col min="6659" max="6659" width="7.85546875" style="18" customWidth="1"/>
    <col min="6660" max="6662" width="9.140625" style="18"/>
    <col min="6663" max="6663" width="9.42578125" style="18" bestFit="1" customWidth="1"/>
    <col min="6664" max="6664" width="2.5703125" style="18" customWidth="1"/>
    <col min="6665" max="6665" width="5.140625" style="18" customWidth="1"/>
    <col min="6666" max="6666" width="10" style="18" customWidth="1"/>
    <col min="6667" max="6667" width="4.42578125" style="18" customWidth="1"/>
    <col min="6668" max="6668" width="9.42578125" style="18" customWidth="1"/>
    <col min="6669" max="6669" width="8" style="18" customWidth="1"/>
    <col min="6670" max="6670" width="3.140625" style="18" customWidth="1"/>
    <col min="6671" max="6914" width="9.140625" style="18"/>
    <col min="6915" max="6915" width="7.85546875" style="18" customWidth="1"/>
    <col min="6916" max="6918" width="9.140625" style="18"/>
    <col min="6919" max="6919" width="9.42578125" style="18" bestFit="1" customWidth="1"/>
    <col min="6920" max="6920" width="2.5703125" style="18" customWidth="1"/>
    <col min="6921" max="6921" width="5.140625" style="18" customWidth="1"/>
    <col min="6922" max="6922" width="10" style="18" customWidth="1"/>
    <col min="6923" max="6923" width="4.42578125" style="18" customWidth="1"/>
    <col min="6924" max="6924" width="9.42578125" style="18" customWidth="1"/>
    <col min="6925" max="6925" width="8" style="18" customWidth="1"/>
    <col min="6926" max="6926" width="3.140625" style="18" customWidth="1"/>
    <col min="6927" max="7170" width="9.140625" style="18"/>
    <col min="7171" max="7171" width="7.85546875" style="18" customWidth="1"/>
    <col min="7172" max="7174" width="9.140625" style="18"/>
    <col min="7175" max="7175" width="9.42578125" style="18" bestFit="1" customWidth="1"/>
    <col min="7176" max="7176" width="2.5703125" style="18" customWidth="1"/>
    <col min="7177" max="7177" width="5.140625" style="18" customWidth="1"/>
    <col min="7178" max="7178" width="10" style="18" customWidth="1"/>
    <col min="7179" max="7179" width="4.42578125" style="18" customWidth="1"/>
    <col min="7180" max="7180" width="9.42578125" style="18" customWidth="1"/>
    <col min="7181" max="7181" width="8" style="18" customWidth="1"/>
    <col min="7182" max="7182" width="3.140625" style="18" customWidth="1"/>
    <col min="7183" max="7426" width="9.140625" style="18"/>
    <col min="7427" max="7427" width="7.85546875" style="18" customWidth="1"/>
    <col min="7428" max="7430" width="9.140625" style="18"/>
    <col min="7431" max="7431" width="9.42578125" style="18" bestFit="1" customWidth="1"/>
    <col min="7432" max="7432" width="2.5703125" style="18" customWidth="1"/>
    <col min="7433" max="7433" width="5.140625" style="18" customWidth="1"/>
    <col min="7434" max="7434" width="10" style="18" customWidth="1"/>
    <col min="7435" max="7435" width="4.42578125" style="18" customWidth="1"/>
    <col min="7436" max="7436" width="9.42578125" style="18" customWidth="1"/>
    <col min="7437" max="7437" width="8" style="18" customWidth="1"/>
    <col min="7438" max="7438" width="3.140625" style="18" customWidth="1"/>
    <col min="7439" max="7682" width="9.140625" style="18"/>
    <col min="7683" max="7683" width="7.85546875" style="18" customWidth="1"/>
    <col min="7684" max="7686" width="9.140625" style="18"/>
    <col min="7687" max="7687" width="9.42578125" style="18" bestFit="1" customWidth="1"/>
    <col min="7688" max="7688" width="2.5703125" style="18" customWidth="1"/>
    <col min="7689" max="7689" width="5.140625" style="18" customWidth="1"/>
    <col min="7690" max="7690" width="10" style="18" customWidth="1"/>
    <col min="7691" max="7691" width="4.42578125" style="18" customWidth="1"/>
    <col min="7692" max="7692" width="9.42578125" style="18" customWidth="1"/>
    <col min="7693" max="7693" width="8" style="18" customWidth="1"/>
    <col min="7694" max="7694" width="3.140625" style="18" customWidth="1"/>
    <col min="7695" max="7938" width="9.140625" style="18"/>
    <col min="7939" max="7939" width="7.85546875" style="18" customWidth="1"/>
    <col min="7940" max="7942" width="9.140625" style="18"/>
    <col min="7943" max="7943" width="9.42578125" style="18" bestFit="1" customWidth="1"/>
    <col min="7944" max="7944" width="2.5703125" style="18" customWidth="1"/>
    <col min="7945" max="7945" width="5.140625" style="18" customWidth="1"/>
    <col min="7946" max="7946" width="10" style="18" customWidth="1"/>
    <col min="7947" max="7947" width="4.42578125" style="18" customWidth="1"/>
    <col min="7948" max="7948" width="9.42578125" style="18" customWidth="1"/>
    <col min="7949" max="7949" width="8" style="18" customWidth="1"/>
    <col min="7950" max="7950" width="3.140625" style="18" customWidth="1"/>
    <col min="7951" max="8194" width="9.140625" style="18"/>
    <col min="8195" max="8195" width="7.85546875" style="18" customWidth="1"/>
    <col min="8196" max="8198" width="9.140625" style="18"/>
    <col min="8199" max="8199" width="9.42578125" style="18" bestFit="1" customWidth="1"/>
    <col min="8200" max="8200" width="2.5703125" style="18" customWidth="1"/>
    <col min="8201" max="8201" width="5.140625" style="18" customWidth="1"/>
    <col min="8202" max="8202" width="10" style="18" customWidth="1"/>
    <col min="8203" max="8203" width="4.42578125" style="18" customWidth="1"/>
    <col min="8204" max="8204" width="9.42578125" style="18" customWidth="1"/>
    <col min="8205" max="8205" width="8" style="18" customWidth="1"/>
    <col min="8206" max="8206" width="3.140625" style="18" customWidth="1"/>
    <col min="8207" max="8450" width="9.140625" style="18"/>
    <col min="8451" max="8451" width="7.85546875" style="18" customWidth="1"/>
    <col min="8452" max="8454" width="9.140625" style="18"/>
    <col min="8455" max="8455" width="9.42578125" style="18" bestFit="1" customWidth="1"/>
    <col min="8456" max="8456" width="2.5703125" style="18" customWidth="1"/>
    <col min="8457" max="8457" width="5.140625" style="18" customWidth="1"/>
    <col min="8458" max="8458" width="10" style="18" customWidth="1"/>
    <col min="8459" max="8459" width="4.42578125" style="18" customWidth="1"/>
    <col min="8460" max="8460" width="9.42578125" style="18" customWidth="1"/>
    <col min="8461" max="8461" width="8" style="18" customWidth="1"/>
    <col min="8462" max="8462" width="3.140625" style="18" customWidth="1"/>
    <col min="8463" max="8706" width="9.140625" style="18"/>
    <col min="8707" max="8707" width="7.85546875" style="18" customWidth="1"/>
    <col min="8708" max="8710" width="9.140625" style="18"/>
    <col min="8711" max="8711" width="9.42578125" style="18" bestFit="1" customWidth="1"/>
    <col min="8712" max="8712" width="2.5703125" style="18" customWidth="1"/>
    <col min="8713" max="8713" width="5.140625" style="18" customWidth="1"/>
    <col min="8714" max="8714" width="10" style="18" customWidth="1"/>
    <col min="8715" max="8715" width="4.42578125" style="18" customWidth="1"/>
    <col min="8716" max="8716" width="9.42578125" style="18" customWidth="1"/>
    <col min="8717" max="8717" width="8" style="18" customWidth="1"/>
    <col min="8718" max="8718" width="3.140625" style="18" customWidth="1"/>
    <col min="8719" max="8962" width="9.140625" style="18"/>
    <col min="8963" max="8963" width="7.85546875" style="18" customWidth="1"/>
    <col min="8964" max="8966" width="9.140625" style="18"/>
    <col min="8967" max="8967" width="9.42578125" style="18" bestFit="1" customWidth="1"/>
    <col min="8968" max="8968" width="2.5703125" style="18" customWidth="1"/>
    <col min="8969" max="8969" width="5.140625" style="18" customWidth="1"/>
    <col min="8970" max="8970" width="10" style="18" customWidth="1"/>
    <col min="8971" max="8971" width="4.42578125" style="18" customWidth="1"/>
    <col min="8972" max="8972" width="9.42578125" style="18" customWidth="1"/>
    <col min="8973" max="8973" width="8" style="18" customWidth="1"/>
    <col min="8974" max="8974" width="3.140625" style="18" customWidth="1"/>
    <col min="8975" max="9218" width="9.140625" style="18"/>
    <col min="9219" max="9219" width="7.85546875" style="18" customWidth="1"/>
    <col min="9220" max="9222" width="9.140625" style="18"/>
    <col min="9223" max="9223" width="9.42578125" style="18" bestFit="1" customWidth="1"/>
    <col min="9224" max="9224" width="2.5703125" style="18" customWidth="1"/>
    <col min="9225" max="9225" width="5.140625" style="18" customWidth="1"/>
    <col min="9226" max="9226" width="10" style="18" customWidth="1"/>
    <col min="9227" max="9227" width="4.42578125" style="18" customWidth="1"/>
    <col min="9228" max="9228" width="9.42578125" style="18" customWidth="1"/>
    <col min="9229" max="9229" width="8" style="18" customWidth="1"/>
    <col min="9230" max="9230" width="3.140625" style="18" customWidth="1"/>
    <col min="9231" max="9474" width="9.140625" style="18"/>
    <col min="9475" max="9475" width="7.85546875" style="18" customWidth="1"/>
    <col min="9476" max="9478" width="9.140625" style="18"/>
    <col min="9479" max="9479" width="9.42578125" style="18" bestFit="1" customWidth="1"/>
    <col min="9480" max="9480" width="2.5703125" style="18" customWidth="1"/>
    <col min="9481" max="9481" width="5.140625" style="18" customWidth="1"/>
    <col min="9482" max="9482" width="10" style="18" customWidth="1"/>
    <col min="9483" max="9483" width="4.42578125" style="18" customWidth="1"/>
    <col min="9484" max="9484" width="9.42578125" style="18" customWidth="1"/>
    <col min="9485" max="9485" width="8" style="18" customWidth="1"/>
    <col min="9486" max="9486" width="3.140625" style="18" customWidth="1"/>
    <col min="9487" max="9730" width="9.140625" style="18"/>
    <col min="9731" max="9731" width="7.85546875" style="18" customWidth="1"/>
    <col min="9732" max="9734" width="9.140625" style="18"/>
    <col min="9735" max="9735" width="9.42578125" style="18" bestFit="1" customWidth="1"/>
    <col min="9736" max="9736" width="2.5703125" style="18" customWidth="1"/>
    <col min="9737" max="9737" width="5.140625" style="18" customWidth="1"/>
    <col min="9738" max="9738" width="10" style="18" customWidth="1"/>
    <col min="9739" max="9739" width="4.42578125" style="18" customWidth="1"/>
    <col min="9740" max="9740" width="9.42578125" style="18" customWidth="1"/>
    <col min="9741" max="9741" width="8" style="18" customWidth="1"/>
    <col min="9742" max="9742" width="3.140625" style="18" customWidth="1"/>
    <col min="9743" max="9986" width="9.140625" style="18"/>
    <col min="9987" max="9987" width="7.85546875" style="18" customWidth="1"/>
    <col min="9988" max="9990" width="9.140625" style="18"/>
    <col min="9991" max="9991" width="9.42578125" style="18" bestFit="1" customWidth="1"/>
    <col min="9992" max="9992" width="2.5703125" style="18" customWidth="1"/>
    <col min="9993" max="9993" width="5.140625" style="18" customWidth="1"/>
    <col min="9994" max="9994" width="10" style="18" customWidth="1"/>
    <col min="9995" max="9995" width="4.42578125" style="18" customWidth="1"/>
    <col min="9996" max="9996" width="9.42578125" style="18" customWidth="1"/>
    <col min="9997" max="9997" width="8" style="18" customWidth="1"/>
    <col min="9998" max="9998" width="3.140625" style="18" customWidth="1"/>
    <col min="9999" max="10242" width="9.140625" style="18"/>
    <col min="10243" max="10243" width="7.85546875" style="18" customWidth="1"/>
    <col min="10244" max="10246" width="9.140625" style="18"/>
    <col min="10247" max="10247" width="9.42578125" style="18" bestFit="1" customWidth="1"/>
    <col min="10248" max="10248" width="2.5703125" style="18" customWidth="1"/>
    <col min="10249" max="10249" width="5.140625" style="18" customWidth="1"/>
    <col min="10250" max="10250" width="10" style="18" customWidth="1"/>
    <col min="10251" max="10251" width="4.42578125" style="18" customWidth="1"/>
    <col min="10252" max="10252" width="9.42578125" style="18" customWidth="1"/>
    <col min="10253" max="10253" width="8" style="18" customWidth="1"/>
    <col min="10254" max="10254" width="3.140625" style="18" customWidth="1"/>
    <col min="10255" max="10498" width="9.140625" style="18"/>
    <col min="10499" max="10499" width="7.85546875" style="18" customWidth="1"/>
    <col min="10500" max="10502" width="9.140625" style="18"/>
    <col min="10503" max="10503" width="9.42578125" style="18" bestFit="1" customWidth="1"/>
    <col min="10504" max="10504" width="2.5703125" style="18" customWidth="1"/>
    <col min="10505" max="10505" width="5.140625" style="18" customWidth="1"/>
    <col min="10506" max="10506" width="10" style="18" customWidth="1"/>
    <col min="10507" max="10507" width="4.42578125" style="18" customWidth="1"/>
    <col min="10508" max="10508" width="9.42578125" style="18" customWidth="1"/>
    <col min="10509" max="10509" width="8" style="18" customWidth="1"/>
    <col min="10510" max="10510" width="3.140625" style="18" customWidth="1"/>
    <col min="10511" max="10754" width="9.140625" style="18"/>
    <col min="10755" max="10755" width="7.85546875" style="18" customWidth="1"/>
    <col min="10756" max="10758" width="9.140625" style="18"/>
    <col min="10759" max="10759" width="9.42578125" style="18" bestFit="1" customWidth="1"/>
    <col min="10760" max="10760" width="2.5703125" style="18" customWidth="1"/>
    <col min="10761" max="10761" width="5.140625" style="18" customWidth="1"/>
    <col min="10762" max="10762" width="10" style="18" customWidth="1"/>
    <col min="10763" max="10763" width="4.42578125" style="18" customWidth="1"/>
    <col min="10764" max="10764" width="9.42578125" style="18" customWidth="1"/>
    <col min="10765" max="10765" width="8" style="18" customWidth="1"/>
    <col min="10766" max="10766" width="3.140625" style="18" customWidth="1"/>
    <col min="10767" max="11010" width="9.140625" style="18"/>
    <col min="11011" max="11011" width="7.85546875" style="18" customWidth="1"/>
    <col min="11012" max="11014" width="9.140625" style="18"/>
    <col min="11015" max="11015" width="9.42578125" style="18" bestFit="1" customWidth="1"/>
    <col min="11016" max="11016" width="2.5703125" style="18" customWidth="1"/>
    <col min="11017" max="11017" width="5.140625" style="18" customWidth="1"/>
    <col min="11018" max="11018" width="10" style="18" customWidth="1"/>
    <col min="11019" max="11019" width="4.42578125" style="18" customWidth="1"/>
    <col min="11020" max="11020" width="9.42578125" style="18" customWidth="1"/>
    <col min="11021" max="11021" width="8" style="18" customWidth="1"/>
    <col min="11022" max="11022" width="3.140625" style="18" customWidth="1"/>
    <col min="11023" max="11266" width="9.140625" style="18"/>
    <col min="11267" max="11267" width="7.85546875" style="18" customWidth="1"/>
    <col min="11268" max="11270" width="9.140625" style="18"/>
    <col min="11271" max="11271" width="9.42578125" style="18" bestFit="1" customWidth="1"/>
    <col min="11272" max="11272" width="2.5703125" style="18" customWidth="1"/>
    <col min="11273" max="11273" width="5.140625" style="18" customWidth="1"/>
    <col min="11274" max="11274" width="10" style="18" customWidth="1"/>
    <col min="11275" max="11275" width="4.42578125" style="18" customWidth="1"/>
    <col min="11276" max="11276" width="9.42578125" style="18" customWidth="1"/>
    <col min="11277" max="11277" width="8" style="18" customWidth="1"/>
    <col min="11278" max="11278" width="3.140625" style="18" customWidth="1"/>
    <col min="11279" max="11522" width="9.140625" style="18"/>
    <col min="11523" max="11523" width="7.85546875" style="18" customWidth="1"/>
    <col min="11524" max="11526" width="9.140625" style="18"/>
    <col min="11527" max="11527" width="9.42578125" style="18" bestFit="1" customWidth="1"/>
    <col min="11528" max="11528" width="2.5703125" style="18" customWidth="1"/>
    <col min="11529" max="11529" width="5.140625" style="18" customWidth="1"/>
    <col min="11530" max="11530" width="10" style="18" customWidth="1"/>
    <col min="11531" max="11531" width="4.42578125" style="18" customWidth="1"/>
    <col min="11532" max="11532" width="9.42578125" style="18" customWidth="1"/>
    <col min="11533" max="11533" width="8" style="18" customWidth="1"/>
    <col min="11534" max="11534" width="3.140625" style="18" customWidth="1"/>
    <col min="11535" max="11778" width="9.140625" style="18"/>
    <col min="11779" max="11779" width="7.85546875" style="18" customWidth="1"/>
    <col min="11780" max="11782" width="9.140625" style="18"/>
    <col min="11783" max="11783" width="9.42578125" style="18" bestFit="1" customWidth="1"/>
    <col min="11784" max="11784" width="2.5703125" style="18" customWidth="1"/>
    <col min="11785" max="11785" width="5.140625" style="18" customWidth="1"/>
    <col min="11786" max="11786" width="10" style="18" customWidth="1"/>
    <col min="11787" max="11787" width="4.42578125" style="18" customWidth="1"/>
    <col min="11788" max="11788" width="9.42578125" style="18" customWidth="1"/>
    <col min="11789" max="11789" width="8" style="18" customWidth="1"/>
    <col min="11790" max="11790" width="3.140625" style="18" customWidth="1"/>
    <col min="11791" max="12034" width="9.140625" style="18"/>
    <col min="12035" max="12035" width="7.85546875" style="18" customWidth="1"/>
    <col min="12036" max="12038" width="9.140625" style="18"/>
    <col min="12039" max="12039" width="9.42578125" style="18" bestFit="1" customWidth="1"/>
    <col min="12040" max="12040" width="2.5703125" style="18" customWidth="1"/>
    <col min="12041" max="12041" width="5.140625" style="18" customWidth="1"/>
    <col min="12042" max="12042" width="10" style="18" customWidth="1"/>
    <col min="12043" max="12043" width="4.42578125" style="18" customWidth="1"/>
    <col min="12044" max="12044" width="9.42578125" style="18" customWidth="1"/>
    <col min="12045" max="12045" width="8" style="18" customWidth="1"/>
    <col min="12046" max="12046" width="3.140625" style="18" customWidth="1"/>
    <col min="12047" max="12290" width="9.140625" style="18"/>
    <col min="12291" max="12291" width="7.85546875" style="18" customWidth="1"/>
    <col min="12292" max="12294" width="9.140625" style="18"/>
    <col min="12295" max="12295" width="9.42578125" style="18" bestFit="1" customWidth="1"/>
    <col min="12296" max="12296" width="2.5703125" style="18" customWidth="1"/>
    <col min="12297" max="12297" width="5.140625" style="18" customWidth="1"/>
    <col min="12298" max="12298" width="10" style="18" customWidth="1"/>
    <col min="12299" max="12299" width="4.42578125" style="18" customWidth="1"/>
    <col min="12300" max="12300" width="9.42578125" style="18" customWidth="1"/>
    <col min="12301" max="12301" width="8" style="18" customWidth="1"/>
    <col min="12302" max="12302" width="3.140625" style="18" customWidth="1"/>
    <col min="12303" max="12546" width="9.140625" style="18"/>
    <col min="12547" max="12547" width="7.85546875" style="18" customWidth="1"/>
    <col min="12548" max="12550" width="9.140625" style="18"/>
    <col min="12551" max="12551" width="9.42578125" style="18" bestFit="1" customWidth="1"/>
    <col min="12552" max="12552" width="2.5703125" style="18" customWidth="1"/>
    <col min="12553" max="12553" width="5.140625" style="18" customWidth="1"/>
    <col min="12554" max="12554" width="10" style="18" customWidth="1"/>
    <col min="12555" max="12555" width="4.42578125" style="18" customWidth="1"/>
    <col min="12556" max="12556" width="9.42578125" style="18" customWidth="1"/>
    <col min="12557" max="12557" width="8" style="18" customWidth="1"/>
    <col min="12558" max="12558" width="3.140625" style="18" customWidth="1"/>
    <col min="12559" max="12802" width="9.140625" style="18"/>
    <col min="12803" max="12803" width="7.85546875" style="18" customWidth="1"/>
    <col min="12804" max="12806" width="9.140625" style="18"/>
    <col min="12807" max="12807" width="9.42578125" style="18" bestFit="1" customWidth="1"/>
    <col min="12808" max="12808" width="2.5703125" style="18" customWidth="1"/>
    <col min="12809" max="12809" width="5.140625" style="18" customWidth="1"/>
    <col min="12810" max="12810" width="10" style="18" customWidth="1"/>
    <col min="12811" max="12811" width="4.42578125" style="18" customWidth="1"/>
    <col min="12812" max="12812" width="9.42578125" style="18" customWidth="1"/>
    <col min="12813" max="12813" width="8" style="18" customWidth="1"/>
    <col min="12814" max="12814" width="3.140625" style="18" customWidth="1"/>
    <col min="12815" max="13058" width="9.140625" style="18"/>
    <col min="13059" max="13059" width="7.85546875" style="18" customWidth="1"/>
    <col min="13060" max="13062" width="9.140625" style="18"/>
    <col min="13063" max="13063" width="9.42578125" style="18" bestFit="1" customWidth="1"/>
    <col min="13064" max="13064" width="2.5703125" style="18" customWidth="1"/>
    <col min="13065" max="13065" width="5.140625" style="18" customWidth="1"/>
    <col min="13066" max="13066" width="10" style="18" customWidth="1"/>
    <col min="13067" max="13067" width="4.42578125" style="18" customWidth="1"/>
    <col min="13068" max="13068" width="9.42578125" style="18" customWidth="1"/>
    <col min="13069" max="13069" width="8" style="18" customWidth="1"/>
    <col min="13070" max="13070" width="3.140625" style="18" customWidth="1"/>
    <col min="13071" max="13314" width="9.140625" style="18"/>
    <col min="13315" max="13315" width="7.85546875" style="18" customWidth="1"/>
    <col min="13316" max="13318" width="9.140625" style="18"/>
    <col min="13319" max="13319" width="9.42578125" style="18" bestFit="1" customWidth="1"/>
    <col min="13320" max="13320" width="2.5703125" style="18" customWidth="1"/>
    <col min="13321" max="13321" width="5.140625" style="18" customWidth="1"/>
    <col min="13322" max="13322" width="10" style="18" customWidth="1"/>
    <col min="13323" max="13323" width="4.42578125" style="18" customWidth="1"/>
    <col min="13324" max="13324" width="9.42578125" style="18" customWidth="1"/>
    <col min="13325" max="13325" width="8" style="18" customWidth="1"/>
    <col min="13326" max="13326" width="3.140625" style="18" customWidth="1"/>
    <col min="13327" max="13570" width="9.140625" style="18"/>
    <col min="13571" max="13571" width="7.85546875" style="18" customWidth="1"/>
    <col min="13572" max="13574" width="9.140625" style="18"/>
    <col min="13575" max="13575" width="9.42578125" style="18" bestFit="1" customWidth="1"/>
    <col min="13576" max="13576" width="2.5703125" style="18" customWidth="1"/>
    <col min="13577" max="13577" width="5.140625" style="18" customWidth="1"/>
    <col min="13578" max="13578" width="10" style="18" customWidth="1"/>
    <col min="13579" max="13579" width="4.42578125" style="18" customWidth="1"/>
    <col min="13580" max="13580" width="9.42578125" style="18" customWidth="1"/>
    <col min="13581" max="13581" width="8" style="18" customWidth="1"/>
    <col min="13582" max="13582" width="3.140625" style="18" customWidth="1"/>
    <col min="13583" max="13826" width="9.140625" style="18"/>
    <col min="13827" max="13827" width="7.85546875" style="18" customWidth="1"/>
    <col min="13828" max="13830" width="9.140625" style="18"/>
    <col min="13831" max="13831" width="9.42578125" style="18" bestFit="1" customWidth="1"/>
    <col min="13832" max="13832" width="2.5703125" style="18" customWidth="1"/>
    <col min="13833" max="13833" width="5.140625" style="18" customWidth="1"/>
    <col min="13834" max="13834" width="10" style="18" customWidth="1"/>
    <col min="13835" max="13835" width="4.42578125" style="18" customWidth="1"/>
    <col min="13836" max="13836" width="9.42578125" style="18" customWidth="1"/>
    <col min="13837" max="13837" width="8" style="18" customWidth="1"/>
    <col min="13838" max="13838" width="3.140625" style="18" customWidth="1"/>
    <col min="13839" max="14082" width="9.140625" style="18"/>
    <col min="14083" max="14083" width="7.85546875" style="18" customWidth="1"/>
    <col min="14084" max="14086" width="9.140625" style="18"/>
    <col min="14087" max="14087" width="9.42578125" style="18" bestFit="1" customWidth="1"/>
    <col min="14088" max="14088" width="2.5703125" style="18" customWidth="1"/>
    <col min="14089" max="14089" width="5.140625" style="18" customWidth="1"/>
    <col min="14090" max="14090" width="10" style="18" customWidth="1"/>
    <col min="14091" max="14091" width="4.42578125" style="18" customWidth="1"/>
    <col min="14092" max="14092" width="9.42578125" style="18" customWidth="1"/>
    <col min="14093" max="14093" width="8" style="18" customWidth="1"/>
    <col min="14094" max="14094" width="3.140625" style="18" customWidth="1"/>
    <col min="14095" max="14338" width="9.140625" style="18"/>
    <col min="14339" max="14339" width="7.85546875" style="18" customWidth="1"/>
    <col min="14340" max="14342" width="9.140625" style="18"/>
    <col min="14343" max="14343" width="9.42578125" style="18" bestFit="1" customWidth="1"/>
    <col min="14344" max="14344" width="2.5703125" style="18" customWidth="1"/>
    <col min="14345" max="14345" width="5.140625" style="18" customWidth="1"/>
    <col min="14346" max="14346" width="10" style="18" customWidth="1"/>
    <col min="14347" max="14347" width="4.42578125" style="18" customWidth="1"/>
    <col min="14348" max="14348" width="9.42578125" style="18" customWidth="1"/>
    <col min="14349" max="14349" width="8" style="18" customWidth="1"/>
    <col min="14350" max="14350" width="3.140625" style="18" customWidth="1"/>
    <col min="14351" max="14594" width="9.140625" style="18"/>
    <col min="14595" max="14595" width="7.85546875" style="18" customWidth="1"/>
    <col min="14596" max="14598" width="9.140625" style="18"/>
    <col min="14599" max="14599" width="9.42578125" style="18" bestFit="1" customWidth="1"/>
    <col min="14600" max="14600" width="2.5703125" style="18" customWidth="1"/>
    <col min="14601" max="14601" width="5.140625" style="18" customWidth="1"/>
    <col min="14602" max="14602" width="10" style="18" customWidth="1"/>
    <col min="14603" max="14603" width="4.42578125" style="18" customWidth="1"/>
    <col min="14604" max="14604" width="9.42578125" style="18" customWidth="1"/>
    <col min="14605" max="14605" width="8" style="18" customWidth="1"/>
    <col min="14606" max="14606" width="3.140625" style="18" customWidth="1"/>
    <col min="14607" max="14850" width="9.140625" style="18"/>
    <col min="14851" max="14851" width="7.85546875" style="18" customWidth="1"/>
    <col min="14852" max="14854" width="9.140625" style="18"/>
    <col min="14855" max="14855" width="9.42578125" style="18" bestFit="1" customWidth="1"/>
    <col min="14856" max="14856" width="2.5703125" style="18" customWidth="1"/>
    <col min="14857" max="14857" width="5.140625" style="18" customWidth="1"/>
    <col min="14858" max="14858" width="10" style="18" customWidth="1"/>
    <col min="14859" max="14859" width="4.42578125" style="18" customWidth="1"/>
    <col min="14860" max="14860" width="9.42578125" style="18" customWidth="1"/>
    <col min="14861" max="14861" width="8" style="18" customWidth="1"/>
    <col min="14862" max="14862" width="3.140625" style="18" customWidth="1"/>
    <col min="14863" max="15106" width="9.140625" style="18"/>
    <col min="15107" max="15107" width="7.85546875" style="18" customWidth="1"/>
    <col min="15108" max="15110" width="9.140625" style="18"/>
    <col min="15111" max="15111" width="9.42578125" style="18" bestFit="1" customWidth="1"/>
    <col min="15112" max="15112" width="2.5703125" style="18" customWidth="1"/>
    <col min="15113" max="15113" width="5.140625" style="18" customWidth="1"/>
    <col min="15114" max="15114" width="10" style="18" customWidth="1"/>
    <col min="15115" max="15115" width="4.42578125" style="18" customWidth="1"/>
    <col min="15116" max="15116" width="9.42578125" style="18" customWidth="1"/>
    <col min="15117" max="15117" width="8" style="18" customWidth="1"/>
    <col min="15118" max="15118" width="3.140625" style="18" customWidth="1"/>
    <col min="15119" max="15362" width="9.140625" style="18"/>
    <col min="15363" max="15363" width="7.85546875" style="18" customWidth="1"/>
    <col min="15364" max="15366" width="9.140625" style="18"/>
    <col min="15367" max="15367" width="9.42578125" style="18" bestFit="1" customWidth="1"/>
    <col min="15368" max="15368" width="2.5703125" style="18" customWidth="1"/>
    <col min="15369" max="15369" width="5.140625" style="18" customWidth="1"/>
    <col min="15370" max="15370" width="10" style="18" customWidth="1"/>
    <col min="15371" max="15371" width="4.42578125" style="18" customWidth="1"/>
    <col min="15372" max="15372" width="9.42578125" style="18" customWidth="1"/>
    <col min="15373" max="15373" width="8" style="18" customWidth="1"/>
    <col min="15374" max="15374" width="3.140625" style="18" customWidth="1"/>
    <col min="15375" max="15618" width="9.140625" style="18"/>
    <col min="15619" max="15619" width="7.85546875" style="18" customWidth="1"/>
    <col min="15620" max="15622" width="9.140625" style="18"/>
    <col min="15623" max="15623" width="9.42578125" style="18" bestFit="1" customWidth="1"/>
    <col min="15624" max="15624" width="2.5703125" style="18" customWidth="1"/>
    <col min="15625" max="15625" width="5.140625" style="18" customWidth="1"/>
    <col min="15626" max="15626" width="10" style="18" customWidth="1"/>
    <col min="15627" max="15627" width="4.42578125" style="18" customWidth="1"/>
    <col min="15628" max="15628" width="9.42578125" style="18" customWidth="1"/>
    <col min="15629" max="15629" width="8" style="18" customWidth="1"/>
    <col min="15630" max="15630" width="3.140625" style="18" customWidth="1"/>
    <col min="15631" max="15874" width="9.140625" style="18"/>
    <col min="15875" max="15875" width="7.85546875" style="18" customWidth="1"/>
    <col min="15876" max="15878" width="9.140625" style="18"/>
    <col min="15879" max="15879" width="9.42578125" style="18" bestFit="1" customWidth="1"/>
    <col min="15880" max="15880" width="2.5703125" style="18" customWidth="1"/>
    <col min="15881" max="15881" width="5.140625" style="18" customWidth="1"/>
    <col min="15882" max="15882" width="10" style="18" customWidth="1"/>
    <col min="15883" max="15883" width="4.42578125" style="18" customWidth="1"/>
    <col min="15884" max="15884" width="9.42578125" style="18" customWidth="1"/>
    <col min="15885" max="15885" width="8" style="18" customWidth="1"/>
    <col min="15886" max="15886" width="3.140625" style="18" customWidth="1"/>
    <col min="15887" max="16130" width="9.140625" style="18"/>
    <col min="16131" max="16131" width="7.85546875" style="18" customWidth="1"/>
    <col min="16132" max="16134" width="9.140625" style="18"/>
    <col min="16135" max="16135" width="9.42578125" style="18" bestFit="1" customWidth="1"/>
    <col min="16136" max="16136" width="2.5703125" style="18" customWidth="1"/>
    <col min="16137" max="16137" width="5.140625" style="18" customWidth="1"/>
    <col min="16138" max="16138" width="10" style="18" customWidth="1"/>
    <col min="16139" max="16139" width="4.42578125" style="18" customWidth="1"/>
    <col min="16140" max="16140" width="9.42578125" style="18" customWidth="1"/>
    <col min="16141" max="16141" width="8" style="18" customWidth="1"/>
    <col min="16142" max="16142" width="3.140625" style="18" customWidth="1"/>
    <col min="16143" max="16384" width="9.140625" style="18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/>
      <c r="B2" s="17"/>
      <c r="C2" s="152" t="s">
        <v>29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9"/>
      <c r="O2" s="17"/>
    </row>
    <row r="3" spans="1:15" ht="8.25" customHeight="1" x14ac:dyDescent="0.25">
      <c r="A3" s="17"/>
      <c r="B3" s="1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7"/>
    </row>
    <row r="4" spans="1:15" x14ac:dyDescent="0.25">
      <c r="A4" s="17"/>
      <c r="B4" s="17"/>
      <c r="C4" s="152" t="s">
        <v>30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9"/>
      <c r="O4" s="17"/>
    </row>
    <row r="5" spans="1:15" ht="8.25" customHeight="1" x14ac:dyDescent="0.25">
      <c r="A5" s="17"/>
      <c r="B5" s="17"/>
      <c r="C5" s="19" t="s">
        <v>31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7"/>
    </row>
    <row r="6" spans="1:15" ht="14.25" customHeight="1" x14ac:dyDescent="0.25">
      <c r="A6" s="17"/>
      <c r="B6" s="17"/>
      <c r="C6" s="20" t="s">
        <v>32</v>
      </c>
      <c r="D6" s="21"/>
      <c r="E6" s="20" t="s">
        <v>33</v>
      </c>
      <c r="F6" s="21"/>
      <c r="G6" s="22" t="s">
        <v>34</v>
      </c>
      <c r="H6" s="21"/>
      <c r="I6" s="21"/>
      <c r="J6" s="153" t="s">
        <v>35</v>
      </c>
      <c r="K6" s="153"/>
      <c r="L6" s="153"/>
      <c r="M6" s="153"/>
      <c r="N6" s="19"/>
      <c r="O6" s="17"/>
    </row>
    <row r="7" spans="1:15" ht="16.5" thickBot="1" x14ac:dyDescent="0.3">
      <c r="A7" s="17"/>
      <c r="B7" s="17"/>
      <c r="C7" s="23"/>
      <c r="D7" s="24"/>
      <c r="E7" s="25" t="s">
        <v>36</v>
      </c>
      <c r="F7" s="24"/>
      <c r="G7" s="24"/>
      <c r="H7" s="24"/>
      <c r="I7" s="24"/>
      <c r="J7" s="25" t="s">
        <v>37</v>
      </c>
      <c r="K7" s="26"/>
      <c r="L7" s="27" t="s">
        <v>38</v>
      </c>
      <c r="M7" s="24"/>
      <c r="N7" s="19"/>
      <c r="O7" s="17"/>
    </row>
    <row r="8" spans="1:15" x14ac:dyDescent="0.25">
      <c r="A8" s="17"/>
      <c r="B8" s="17"/>
      <c r="C8" s="28"/>
      <c r="D8" s="29"/>
      <c r="E8" s="30"/>
      <c r="F8" s="29"/>
      <c r="G8" s="28"/>
      <c r="H8" s="28"/>
      <c r="I8" s="28"/>
      <c r="J8" s="31"/>
      <c r="K8" s="28"/>
      <c r="L8" s="32"/>
      <c r="M8" s="33"/>
      <c r="N8" s="19"/>
      <c r="O8" s="17"/>
    </row>
    <row r="9" spans="1:15" ht="18" hidden="1" customHeight="1" x14ac:dyDescent="0.25">
      <c r="A9" s="17"/>
      <c r="B9" s="17"/>
      <c r="C9" s="17">
        <v>2008</v>
      </c>
      <c r="D9" s="17"/>
      <c r="E9" s="17" t="s">
        <v>39</v>
      </c>
      <c r="F9" s="17"/>
      <c r="G9" s="34">
        <f>[1]Link!I119</f>
        <v>96.6</v>
      </c>
      <c r="H9" s="34"/>
      <c r="I9" s="34"/>
      <c r="J9" s="35" t="e">
        <f>((G9/#REF!)-1)*100</f>
        <v>#REF!</v>
      </c>
      <c r="K9" s="28"/>
      <c r="L9" s="32"/>
      <c r="M9" s="33" t="e">
        <f>((G9/#REF!)-1)*100</f>
        <v>#REF!</v>
      </c>
      <c r="N9" s="36"/>
      <c r="O9" s="17"/>
    </row>
    <row r="10" spans="1:15" ht="18" hidden="1" customHeight="1" x14ac:dyDescent="0.25">
      <c r="A10" s="17"/>
      <c r="B10" s="17"/>
      <c r="C10" s="17"/>
      <c r="D10" s="17"/>
      <c r="E10" s="17" t="s">
        <v>40</v>
      </c>
      <c r="F10" s="17"/>
      <c r="G10" s="34">
        <f>[1]Link!I120</f>
        <v>97.4</v>
      </c>
      <c r="H10" s="34"/>
      <c r="I10" s="34"/>
      <c r="J10" s="35">
        <f>((G10/G9)-1)*100</f>
        <v>0.8281573498964967</v>
      </c>
      <c r="K10" s="28"/>
      <c r="L10" s="32"/>
      <c r="M10" s="33" t="e">
        <f>((G10/#REF!)-1)*100</f>
        <v>#REF!</v>
      </c>
      <c r="N10" s="37"/>
      <c r="O10" s="34"/>
    </row>
    <row r="11" spans="1:15" ht="18" hidden="1" customHeight="1" x14ac:dyDescent="0.25">
      <c r="A11" s="17"/>
      <c r="B11" s="17"/>
      <c r="C11" s="17"/>
      <c r="D11" s="17"/>
      <c r="E11" s="17" t="s">
        <v>41</v>
      </c>
      <c r="F11" s="17"/>
      <c r="G11" s="34">
        <f>[1]Link!I121</f>
        <v>99.2</v>
      </c>
      <c r="H11" s="34"/>
      <c r="I11" s="34"/>
      <c r="J11" s="35">
        <f>((G11/G10)-1)*100</f>
        <v>1.848049281314168</v>
      </c>
      <c r="K11" s="28"/>
      <c r="L11" s="32"/>
      <c r="M11" s="33" t="e">
        <f>((G11/#REF!)-1)*100</f>
        <v>#REF!</v>
      </c>
      <c r="N11" s="17"/>
      <c r="O11" s="34"/>
    </row>
    <row r="12" spans="1:15" hidden="1" x14ac:dyDescent="0.25">
      <c r="A12" s="17"/>
      <c r="B12" s="17"/>
      <c r="C12" s="28"/>
      <c r="D12" s="28"/>
      <c r="E12" s="28" t="s">
        <v>42</v>
      </c>
      <c r="F12" s="28"/>
      <c r="G12" s="34">
        <f>[1]Link!I122</f>
        <v>97</v>
      </c>
      <c r="H12" s="33"/>
      <c r="I12" s="33"/>
      <c r="J12" s="35">
        <f>((G12/G11)-1)*100</f>
        <v>-2.2177419354838745</v>
      </c>
      <c r="K12" s="28"/>
      <c r="L12" s="32"/>
      <c r="M12" s="33" t="e">
        <f>((G12/#REF!)-1)*100</f>
        <v>#REF!</v>
      </c>
      <c r="N12" s="17"/>
      <c r="O12" s="17"/>
    </row>
    <row r="13" spans="1:15" hidden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38"/>
      <c r="K13" s="17"/>
      <c r="L13" s="17"/>
      <c r="M13" s="39"/>
      <c r="N13" s="17"/>
      <c r="O13" s="17"/>
    </row>
    <row r="14" spans="1:15" hidden="1" x14ac:dyDescent="0.25">
      <c r="A14" s="17"/>
      <c r="B14" s="17"/>
      <c r="C14" s="17">
        <v>2009</v>
      </c>
      <c r="D14" s="17"/>
      <c r="E14" s="17" t="s">
        <v>39</v>
      </c>
      <c r="F14" s="17"/>
      <c r="G14" s="34">
        <f>[1]Link!I123</f>
        <v>96.2</v>
      </c>
      <c r="H14" s="34"/>
      <c r="I14" s="34"/>
      <c r="J14" s="35">
        <f>((G14/G12)-1)*100</f>
        <v>-0.82474226804123418</v>
      </c>
      <c r="K14" s="28"/>
      <c r="L14" s="32"/>
      <c r="M14" s="33">
        <f>((G14/G9)-1)*100</f>
        <v>-0.41407867494822614</v>
      </c>
      <c r="N14" s="17"/>
      <c r="O14" s="17"/>
    </row>
    <row r="15" spans="1:15" hidden="1" x14ac:dyDescent="0.25">
      <c r="A15" s="17"/>
      <c r="B15" s="17"/>
      <c r="C15" s="17"/>
      <c r="D15" s="17"/>
      <c r="E15" s="17" t="s">
        <v>40</v>
      </c>
      <c r="F15" s="17"/>
      <c r="G15" s="34">
        <f>[1]Link!I124</f>
        <v>96.3</v>
      </c>
      <c r="H15" s="34"/>
      <c r="I15" s="34"/>
      <c r="J15" s="35">
        <f>((G15/G14)-1)*100</f>
        <v>0.10395010395010118</v>
      </c>
      <c r="K15" s="28"/>
      <c r="L15" s="32"/>
      <c r="M15" s="33">
        <f>((G15/G10)-1)*100</f>
        <v>-1.1293634496920002</v>
      </c>
      <c r="N15" s="17"/>
      <c r="O15" s="17"/>
    </row>
    <row r="16" spans="1:15" hidden="1" x14ac:dyDescent="0.25">
      <c r="A16" s="17"/>
      <c r="B16" s="17"/>
      <c r="C16" s="17"/>
      <c r="D16" s="17"/>
      <c r="E16" s="17" t="s">
        <v>41</v>
      </c>
      <c r="F16" s="17"/>
      <c r="G16" s="34">
        <f>[1]Link!I125</f>
        <v>96.1</v>
      </c>
      <c r="H16" s="34"/>
      <c r="I16" s="34"/>
      <c r="J16" s="35">
        <f>((G16/G15)-1)*100</f>
        <v>-0.20768431983385627</v>
      </c>
      <c r="K16" s="28"/>
      <c r="L16" s="32"/>
      <c r="M16" s="33">
        <f>((G16/G11)-1)*100</f>
        <v>-3.1250000000000111</v>
      </c>
      <c r="N16" s="17"/>
      <c r="O16" s="17"/>
    </row>
    <row r="17" spans="1:15" hidden="1" x14ac:dyDescent="0.25">
      <c r="A17" s="17"/>
      <c r="B17" s="17"/>
      <c r="C17" s="28"/>
      <c r="D17" s="28"/>
      <c r="E17" s="28" t="s">
        <v>42</v>
      </c>
      <c r="F17" s="28"/>
      <c r="G17" s="34">
        <f>[1]Link!I126</f>
        <v>95.7</v>
      </c>
      <c r="H17" s="33"/>
      <c r="I17" s="33"/>
      <c r="J17" s="35">
        <f>((G17/G16)-1)*100</f>
        <v>-0.41623309053069324</v>
      </c>
      <c r="K17" s="28"/>
      <c r="L17" s="32"/>
      <c r="M17" s="33">
        <f>((G17/G12)-1)*100</f>
        <v>-1.3402061855670055</v>
      </c>
      <c r="N17" s="17"/>
      <c r="O17" s="17"/>
    </row>
    <row r="18" spans="1:15" hidden="1" x14ac:dyDescent="0.25">
      <c r="A18" s="17"/>
      <c r="B18" s="17"/>
      <c r="C18" s="28"/>
      <c r="D18" s="28"/>
      <c r="E18" s="28"/>
      <c r="F18" s="28"/>
      <c r="G18" s="40"/>
      <c r="H18" s="28"/>
      <c r="I18" s="28"/>
      <c r="J18" s="40"/>
      <c r="K18" s="29"/>
      <c r="L18" s="29"/>
      <c r="M18" s="40"/>
      <c r="N18" s="17"/>
      <c r="O18" s="17"/>
    </row>
    <row r="19" spans="1:15" hidden="1" x14ac:dyDescent="0.25">
      <c r="A19" s="17"/>
      <c r="B19" s="17"/>
      <c r="C19" s="28">
        <v>2010</v>
      </c>
      <c r="D19" s="28"/>
      <c r="E19" s="17" t="s">
        <v>39</v>
      </c>
      <c r="F19" s="28"/>
      <c r="G19" s="33">
        <f>[1]Link!I127</f>
        <v>96.6</v>
      </c>
      <c r="H19" s="28"/>
      <c r="I19" s="28"/>
      <c r="J19" s="35">
        <f>((G19/G17)-1)*100</f>
        <v>0.94043887147334804</v>
      </c>
      <c r="K19" s="28"/>
      <c r="L19" s="32"/>
      <c r="M19" s="33">
        <f>((G19/G14)-1)*100</f>
        <v>0.41580041580040472</v>
      </c>
      <c r="N19" s="17"/>
      <c r="O19" s="17"/>
    </row>
    <row r="20" spans="1:15" hidden="1" x14ac:dyDescent="0.25">
      <c r="A20" s="17"/>
      <c r="B20" s="17"/>
      <c r="C20" s="28"/>
      <c r="D20" s="28"/>
      <c r="E20" s="17" t="s">
        <v>40</v>
      </c>
      <c r="F20" s="28"/>
      <c r="G20" s="33">
        <f>[1]Link!I128</f>
        <v>97</v>
      </c>
      <c r="H20" s="28"/>
      <c r="I20" s="28"/>
      <c r="J20" s="35">
        <f>((G20/G19)-1)*100</f>
        <v>0.41407867494824835</v>
      </c>
      <c r="K20" s="28"/>
      <c r="L20" s="32"/>
      <c r="M20" s="33">
        <f>((G20/G15)-1)*100</f>
        <v>0.72689511941848028</v>
      </c>
      <c r="N20" s="17"/>
      <c r="O20" s="17"/>
    </row>
    <row r="21" spans="1:15" hidden="1" x14ac:dyDescent="0.25">
      <c r="A21" s="17"/>
      <c r="B21" s="17"/>
      <c r="C21" s="28"/>
      <c r="D21" s="28"/>
      <c r="E21" s="17" t="s">
        <v>41</v>
      </c>
      <c r="F21" s="28"/>
      <c r="G21" s="33">
        <f>[1]Link!I129</f>
        <v>95.9</v>
      </c>
      <c r="H21" s="28"/>
      <c r="I21" s="28"/>
      <c r="J21" s="35">
        <f>((G21/G20)-1)*100</f>
        <v>-1.134020618556697</v>
      </c>
      <c r="K21" s="28"/>
      <c r="L21" s="32"/>
      <c r="M21" s="33">
        <f>((G21/G16)-1)*100</f>
        <v>-0.20811654526533552</v>
      </c>
      <c r="N21" s="17"/>
      <c r="O21" s="17"/>
    </row>
    <row r="22" spans="1:15" hidden="1" x14ac:dyDescent="0.25">
      <c r="A22" s="17"/>
      <c r="B22" s="17"/>
      <c r="C22" s="28"/>
      <c r="D22" s="28"/>
      <c r="E22" s="28" t="s">
        <v>42</v>
      </c>
      <c r="F22" s="28"/>
      <c r="G22" s="33">
        <f>[1]Link!I130</f>
        <v>96</v>
      </c>
      <c r="H22" s="28"/>
      <c r="I22" s="28"/>
      <c r="J22" s="35">
        <f>((G22/G21)-1)*100</f>
        <v>0.10427528675702735</v>
      </c>
      <c r="K22" s="28"/>
      <c r="L22" s="32"/>
      <c r="M22" s="33">
        <f>((G22/G17)-1)*100</f>
        <v>0.31347962382444194</v>
      </c>
      <c r="N22" s="17"/>
      <c r="O22" s="17"/>
    </row>
    <row r="23" spans="1:15" hidden="1" x14ac:dyDescent="0.25">
      <c r="A23" s="17"/>
      <c r="B23" s="17"/>
      <c r="C23" s="28"/>
      <c r="D23" s="28"/>
      <c r="E23" s="28"/>
      <c r="F23" s="28"/>
      <c r="G23" s="40"/>
      <c r="H23" s="28"/>
      <c r="I23" s="28"/>
      <c r="J23" s="41"/>
      <c r="K23" s="29"/>
      <c r="L23" s="42"/>
      <c r="M23" s="40"/>
      <c r="N23" s="17"/>
      <c r="O23" s="17"/>
    </row>
    <row r="24" spans="1:15" ht="17.25" hidden="1" customHeight="1" x14ac:dyDescent="0.25">
      <c r="A24" s="17"/>
      <c r="B24" s="17"/>
      <c r="C24" s="28">
        <v>2011</v>
      </c>
      <c r="D24" s="28"/>
      <c r="E24" s="17" t="s">
        <v>39</v>
      </c>
      <c r="F24" s="28"/>
      <c r="G24" s="33">
        <f>[1]Link!I131</f>
        <v>96.6</v>
      </c>
      <c r="H24" s="28"/>
      <c r="I24" s="28"/>
      <c r="J24" s="35">
        <f>((G24/G22)-1)*100</f>
        <v>0.62499999999998668</v>
      </c>
      <c r="K24" s="28"/>
      <c r="L24" s="32"/>
      <c r="M24" s="33">
        <f>((G24/G19)-1)*100</f>
        <v>0</v>
      </c>
      <c r="N24" s="17"/>
      <c r="O24" s="17"/>
    </row>
    <row r="25" spans="1:15" ht="17.25" hidden="1" customHeight="1" x14ac:dyDescent="0.25">
      <c r="A25" s="17"/>
      <c r="B25" s="17"/>
      <c r="C25" s="28"/>
      <c r="D25" s="28"/>
      <c r="E25" s="28" t="s">
        <v>43</v>
      </c>
      <c r="F25" s="28"/>
      <c r="G25" s="33">
        <f>[1]Link!I132</f>
        <v>97.9</v>
      </c>
      <c r="H25" s="28"/>
      <c r="I25" s="28"/>
      <c r="J25" s="35">
        <f>((G25/G24)-1)*100</f>
        <v>1.345755693581796</v>
      </c>
      <c r="K25" s="28"/>
      <c r="L25" s="28"/>
      <c r="M25" s="33">
        <f>((G25/G20)-1)*100</f>
        <v>0.92783505154638846</v>
      </c>
      <c r="N25" s="17"/>
      <c r="O25" s="17"/>
    </row>
    <row r="26" spans="1:15" ht="17.25" hidden="1" customHeight="1" x14ac:dyDescent="0.25">
      <c r="A26" s="17"/>
      <c r="B26" s="17"/>
      <c r="C26" s="28"/>
      <c r="D26" s="28"/>
      <c r="E26" s="17" t="s">
        <v>44</v>
      </c>
      <c r="F26" s="28"/>
      <c r="G26" s="33">
        <f>[1]Link!I133</f>
        <v>98.2</v>
      </c>
      <c r="H26" s="28"/>
      <c r="I26" s="28"/>
      <c r="J26" s="35">
        <f>((G26/G25)-1)*100</f>
        <v>0.30643513789581078</v>
      </c>
      <c r="K26" s="28"/>
      <c r="L26" s="28"/>
      <c r="M26" s="33">
        <f>((G26/G21)-1)*100</f>
        <v>2.3983315954118734</v>
      </c>
      <c r="N26" s="17"/>
      <c r="O26" s="17"/>
    </row>
    <row r="27" spans="1:15" ht="17.25" hidden="1" customHeight="1" x14ac:dyDescent="0.25">
      <c r="A27" s="17"/>
      <c r="B27" s="17"/>
      <c r="C27" s="28"/>
      <c r="D27" s="28"/>
      <c r="E27" s="28" t="s">
        <v>42</v>
      </c>
      <c r="F27" s="28"/>
      <c r="G27" s="33">
        <f>[1]Link!I134</f>
        <v>97.8</v>
      </c>
      <c r="H27" s="28"/>
      <c r="I27" s="28"/>
      <c r="J27" s="35">
        <f>((G27/G26)-1)*100</f>
        <v>-0.40733197556008793</v>
      </c>
      <c r="K27" s="28"/>
      <c r="L27" s="28"/>
      <c r="M27" s="33">
        <f>((G27/G22)-1)*100</f>
        <v>1.8750000000000044</v>
      </c>
      <c r="N27" s="17"/>
      <c r="O27" s="17"/>
    </row>
    <row r="28" spans="1:15" ht="17.25" hidden="1" customHeight="1" x14ac:dyDescent="0.25">
      <c r="A28" s="17"/>
      <c r="B28" s="17"/>
      <c r="C28" s="28"/>
      <c r="D28" s="28"/>
      <c r="E28" s="28"/>
      <c r="F28" s="28"/>
      <c r="G28" s="40"/>
      <c r="H28" s="28"/>
      <c r="I28" s="28"/>
      <c r="J28" s="35"/>
      <c r="K28" s="28"/>
      <c r="L28" s="28"/>
      <c r="M28" s="33"/>
      <c r="N28" s="17"/>
      <c r="O28" s="17"/>
    </row>
    <row r="29" spans="1:15" ht="17.25" hidden="1" customHeight="1" x14ac:dyDescent="0.25">
      <c r="A29" s="17"/>
      <c r="B29" s="17"/>
      <c r="C29" s="28">
        <v>2012</v>
      </c>
      <c r="D29" s="28"/>
      <c r="E29" s="28" t="s">
        <v>39</v>
      </c>
      <c r="F29" s="28"/>
      <c r="G29" s="33">
        <f>[1]Link!I135</f>
        <v>98.3</v>
      </c>
      <c r="H29" s="28"/>
      <c r="I29" s="28"/>
      <c r="J29" s="35">
        <f>((G29/G27)-1)*100</f>
        <v>0.51124744376278564</v>
      </c>
      <c r="K29" s="28"/>
      <c r="L29" s="28"/>
      <c r="M29" s="33">
        <f>((G29/G24)-1)*100</f>
        <v>1.7598343685300222</v>
      </c>
      <c r="N29" s="17"/>
      <c r="O29" s="17"/>
    </row>
    <row r="30" spans="1:15" ht="17.25" hidden="1" customHeight="1" x14ac:dyDescent="0.25">
      <c r="A30" s="17"/>
      <c r="B30" s="17"/>
      <c r="C30" s="28"/>
      <c r="D30" s="28"/>
      <c r="E30" s="28" t="s">
        <v>43</v>
      </c>
      <c r="F30" s="28"/>
      <c r="G30" s="33">
        <f>[1]Link!I136</f>
        <v>98.8</v>
      </c>
      <c r="H30" s="29"/>
      <c r="I30" s="29"/>
      <c r="J30" s="35">
        <f>((G30/G29)-1)*100</f>
        <v>0.50864699898269805</v>
      </c>
      <c r="K30" s="29"/>
      <c r="L30" s="29"/>
      <c r="M30" s="33">
        <f>((G30/G25)-1)*100</f>
        <v>0.91930541368743235</v>
      </c>
      <c r="N30" s="17"/>
      <c r="O30" s="17"/>
    </row>
    <row r="31" spans="1:15" ht="17.25" hidden="1" customHeight="1" x14ac:dyDescent="0.25">
      <c r="A31" s="17"/>
      <c r="B31" s="17"/>
      <c r="C31" s="28"/>
      <c r="D31" s="28"/>
      <c r="E31" s="17" t="s">
        <v>44</v>
      </c>
      <c r="F31" s="28"/>
      <c r="G31" s="33">
        <f>[1]Link!I137</f>
        <v>98.2</v>
      </c>
      <c r="H31" s="29"/>
      <c r="I31" s="29"/>
      <c r="J31" s="35">
        <f>((G31/G30)-1)*100</f>
        <v>-0.60728744939270163</v>
      </c>
      <c r="K31" s="29"/>
      <c r="L31" s="29"/>
      <c r="M31" s="33">
        <f>((G31/G26)-1)*100</f>
        <v>0</v>
      </c>
      <c r="N31" s="17"/>
      <c r="O31" s="17"/>
    </row>
    <row r="32" spans="1:15" s="43" customFormat="1" ht="17.25" hidden="1" customHeight="1" x14ac:dyDescent="0.25">
      <c r="A32" s="19"/>
      <c r="B32" s="19"/>
      <c r="C32" s="29"/>
      <c r="D32" s="29"/>
      <c r="E32" s="17" t="s">
        <v>45</v>
      </c>
      <c r="F32" s="28"/>
      <c r="G32" s="33">
        <f>[1]Link!I138</f>
        <v>99.8</v>
      </c>
      <c r="H32" s="28"/>
      <c r="I32" s="28"/>
      <c r="J32" s="35">
        <f>((G32/G31)-1)*100</f>
        <v>1.6293279022403295</v>
      </c>
      <c r="K32" s="28"/>
      <c r="L32" s="28"/>
      <c r="M32" s="33">
        <f>((G32/G27)-1)*100</f>
        <v>2.0449897750511203</v>
      </c>
      <c r="N32" s="19"/>
      <c r="O32" s="19"/>
    </row>
    <row r="33" spans="1:15" s="43" customFormat="1" ht="17.25" hidden="1" customHeight="1" x14ac:dyDescent="0.25">
      <c r="A33" s="19"/>
      <c r="B33" s="19"/>
      <c r="C33" s="29"/>
      <c r="D33" s="29"/>
      <c r="E33" s="19"/>
      <c r="F33" s="29"/>
      <c r="G33" s="33"/>
      <c r="H33" s="28"/>
      <c r="I33" s="28"/>
      <c r="J33" s="35"/>
      <c r="K33" s="28"/>
      <c r="L33" s="28"/>
      <c r="M33" s="33"/>
      <c r="N33" s="19"/>
      <c r="O33" s="19"/>
    </row>
    <row r="34" spans="1:15" s="43" customFormat="1" ht="17.25" hidden="1" customHeight="1" x14ac:dyDescent="0.25">
      <c r="A34" s="19"/>
      <c r="B34" s="19"/>
      <c r="C34" s="28">
        <v>2013</v>
      </c>
      <c r="D34" s="28"/>
      <c r="E34" s="28" t="s">
        <v>39</v>
      </c>
      <c r="F34" s="28"/>
      <c r="G34" s="33">
        <f>[1]Link!I139</f>
        <v>99.7</v>
      </c>
      <c r="H34" s="28"/>
      <c r="I34" s="28"/>
      <c r="J34" s="35">
        <f>((G34/G32)-1)*100</f>
        <v>-0.10020040080159776</v>
      </c>
      <c r="K34" s="28"/>
      <c r="L34" s="28"/>
      <c r="M34" s="33">
        <f>((G34/G29)-1)*100</f>
        <v>1.4242115971515812</v>
      </c>
      <c r="N34" s="19"/>
      <c r="O34" s="19"/>
    </row>
    <row r="35" spans="1:15" s="43" customFormat="1" ht="17.25" hidden="1" customHeight="1" x14ac:dyDescent="0.25">
      <c r="A35" s="19"/>
      <c r="B35" s="19"/>
      <c r="C35" s="29"/>
      <c r="D35" s="29"/>
      <c r="E35" s="28" t="s">
        <v>43</v>
      </c>
      <c r="F35" s="28"/>
      <c r="G35" s="33">
        <f>[1]Link!I140</f>
        <v>101.5</v>
      </c>
      <c r="H35" s="28"/>
      <c r="I35" s="28"/>
      <c r="J35" s="35">
        <f>((G35/G34)-1)*100</f>
        <v>1.8054162487462388</v>
      </c>
      <c r="K35" s="28"/>
      <c r="L35" s="28"/>
      <c r="M35" s="33">
        <f>((G35/G30)-1)*100</f>
        <v>2.7327935222672073</v>
      </c>
      <c r="N35" s="19"/>
      <c r="O35" s="19"/>
    </row>
    <row r="36" spans="1:15" s="43" customFormat="1" ht="17.25" hidden="1" customHeight="1" x14ac:dyDescent="0.25">
      <c r="A36" s="19"/>
      <c r="B36" s="19"/>
      <c r="C36" s="29"/>
      <c r="D36" s="29"/>
      <c r="E36" s="17" t="s">
        <v>44</v>
      </c>
      <c r="F36" s="28"/>
      <c r="G36" s="33">
        <f>[1]Link!I141</f>
        <v>101</v>
      </c>
      <c r="H36" s="28"/>
      <c r="I36" s="28"/>
      <c r="J36" s="35">
        <f>((G36/G35)-1)*100</f>
        <v>-0.49261083743842304</v>
      </c>
      <c r="K36" s="28"/>
      <c r="L36" s="28"/>
      <c r="M36" s="33">
        <f>((G36/G31)-1)*100</f>
        <v>2.8513238289205711</v>
      </c>
      <c r="N36" s="19"/>
      <c r="O36" s="19"/>
    </row>
    <row r="37" spans="1:15" s="43" customFormat="1" ht="17.25" hidden="1" customHeight="1" x14ac:dyDescent="0.25">
      <c r="A37" s="19"/>
      <c r="B37" s="19"/>
      <c r="C37" s="29"/>
      <c r="D37" s="29"/>
      <c r="E37" s="17" t="s">
        <v>45</v>
      </c>
      <c r="F37" s="28"/>
      <c r="G37" s="33">
        <f>[1]Link!I142</f>
        <v>101.5</v>
      </c>
      <c r="H37" s="28"/>
      <c r="I37" s="28"/>
      <c r="J37" s="35">
        <f>((G37/G36)-1)*100</f>
        <v>0.49504950495049549</v>
      </c>
      <c r="K37" s="28"/>
      <c r="L37" s="28"/>
      <c r="M37" s="33">
        <f>((G37/G32)-1)*100</f>
        <v>1.7034068136272618</v>
      </c>
      <c r="N37" s="19"/>
      <c r="O37" s="19"/>
    </row>
    <row r="38" spans="1:15" s="43" customFormat="1" ht="17.25" hidden="1" customHeight="1" x14ac:dyDescent="0.25">
      <c r="A38" s="19"/>
      <c r="B38" s="19"/>
      <c r="C38" s="29"/>
      <c r="D38" s="29"/>
      <c r="E38" s="19"/>
      <c r="F38" s="29"/>
      <c r="G38" s="40"/>
      <c r="H38" s="29"/>
      <c r="I38" s="29"/>
      <c r="J38" s="41"/>
      <c r="K38" s="29"/>
      <c r="L38" s="29"/>
      <c r="M38" s="40"/>
      <c r="N38" s="19"/>
      <c r="O38" s="19"/>
    </row>
    <row r="39" spans="1:15" s="43" customFormat="1" ht="17.25" hidden="1" customHeight="1" x14ac:dyDescent="0.25">
      <c r="A39" s="19"/>
      <c r="B39" s="19"/>
      <c r="C39" s="28">
        <v>2014</v>
      </c>
      <c r="D39" s="28"/>
      <c r="E39" s="28" t="s">
        <v>39</v>
      </c>
      <c r="F39" s="28"/>
      <c r="G39" s="33">
        <f>[1]Link!I143</f>
        <v>102</v>
      </c>
      <c r="H39" s="28"/>
      <c r="I39" s="28"/>
      <c r="J39" s="35">
        <f>((G39/G37)-1)*100</f>
        <v>0.49261083743843415</v>
      </c>
      <c r="K39" s="28"/>
      <c r="L39" s="28"/>
      <c r="M39" s="33">
        <f>((G39/G34)-1)*100</f>
        <v>2.3069207622868682</v>
      </c>
      <c r="N39" s="19"/>
      <c r="O39" s="19"/>
    </row>
    <row r="40" spans="1:15" ht="17.25" hidden="1" customHeight="1" x14ac:dyDescent="0.25">
      <c r="A40" s="17"/>
      <c r="B40" s="17"/>
      <c r="C40" s="28"/>
      <c r="D40" s="28"/>
      <c r="E40" s="28" t="s">
        <v>43</v>
      </c>
      <c r="F40" s="28"/>
      <c r="G40" s="33">
        <f>[1]Link!I144</f>
        <v>102.2</v>
      </c>
      <c r="H40" s="28"/>
      <c r="I40" s="28"/>
      <c r="J40" s="35">
        <f>((G40/G39)-1)*100</f>
        <v>0.19607843137254832</v>
      </c>
      <c r="K40" s="28"/>
      <c r="L40" s="28"/>
      <c r="M40" s="33">
        <f>((G40/G35)-1)*100</f>
        <v>0.68965517241379448</v>
      </c>
      <c r="N40" s="17"/>
      <c r="O40" s="17"/>
    </row>
    <row r="41" spans="1:15" ht="17.25" hidden="1" customHeight="1" x14ac:dyDescent="0.25">
      <c r="A41" s="17"/>
      <c r="B41" s="17"/>
      <c r="C41" s="28"/>
      <c r="D41" s="28"/>
      <c r="E41" s="17" t="s">
        <v>44</v>
      </c>
      <c r="F41" s="28"/>
      <c r="G41" s="33">
        <f>[1]Link!I145</f>
        <v>102.4</v>
      </c>
      <c r="H41" s="28"/>
      <c r="I41" s="28"/>
      <c r="J41" s="35">
        <f>((G41/G40)-1)*100</f>
        <v>0.19569471624265589</v>
      </c>
      <c r="K41" s="28"/>
      <c r="L41" s="28"/>
      <c r="M41" s="33">
        <f>((G41/G36)-1)*100</f>
        <v>1.3861386138613874</v>
      </c>
      <c r="N41" s="17"/>
      <c r="O41" s="17"/>
    </row>
    <row r="42" spans="1:15" s="43" customFormat="1" ht="17.25" hidden="1" customHeight="1" x14ac:dyDescent="0.25">
      <c r="A42" s="19"/>
      <c r="B42" s="19"/>
      <c r="C42" s="29"/>
      <c r="D42" s="29"/>
      <c r="E42" s="17" t="s">
        <v>45</v>
      </c>
      <c r="F42" s="28"/>
      <c r="G42" s="33">
        <f>[1]Link!I146</f>
        <v>102.1</v>
      </c>
      <c r="H42" s="28"/>
      <c r="I42" s="28"/>
      <c r="J42" s="35">
        <f>((G42/G41)-1)*100</f>
        <v>-0.2929687500000111</v>
      </c>
      <c r="K42" s="28"/>
      <c r="L42" s="28"/>
      <c r="M42" s="33">
        <f>((G42/G37)-1)*100</f>
        <v>0.59113300492610321</v>
      </c>
      <c r="N42" s="19"/>
      <c r="O42" s="19"/>
    </row>
    <row r="43" spans="1:15" s="43" customFormat="1" ht="17.25" hidden="1" customHeight="1" x14ac:dyDescent="0.25">
      <c r="A43" s="19"/>
      <c r="B43" s="19"/>
      <c r="C43" s="29"/>
      <c r="D43" s="29"/>
      <c r="E43" s="17"/>
      <c r="F43" s="28"/>
      <c r="G43" s="33"/>
      <c r="H43" s="28"/>
      <c r="I43" s="28"/>
      <c r="J43" s="35"/>
      <c r="K43" s="28"/>
      <c r="L43" s="28"/>
      <c r="M43" s="33"/>
      <c r="N43" s="19"/>
      <c r="O43" s="19"/>
    </row>
    <row r="44" spans="1:15" s="43" customFormat="1" ht="17.25" customHeight="1" x14ac:dyDescent="0.25">
      <c r="A44" s="19"/>
      <c r="B44" s="19"/>
      <c r="C44" s="28">
        <v>2015</v>
      </c>
      <c r="D44" s="28"/>
      <c r="E44" s="28" t="s">
        <v>39</v>
      </c>
      <c r="F44" s="28"/>
      <c r="G44" s="33">
        <v>101.6</v>
      </c>
      <c r="H44" s="28"/>
      <c r="I44" s="28"/>
      <c r="J44" s="35">
        <v>-0.48971596474045587</v>
      </c>
      <c r="K44" s="28"/>
      <c r="L44" s="28"/>
      <c r="M44" s="33">
        <v>-0.39215686274510775</v>
      </c>
      <c r="N44" s="19"/>
      <c r="O44" s="19"/>
    </row>
    <row r="45" spans="1:15" ht="17.25" customHeight="1" x14ac:dyDescent="0.25">
      <c r="A45" s="17"/>
      <c r="B45" s="17"/>
      <c r="C45" s="28"/>
      <c r="D45" s="28"/>
      <c r="E45" s="28" t="s">
        <v>43</v>
      </c>
      <c r="F45" s="28"/>
      <c r="G45" s="33">
        <v>98.5</v>
      </c>
      <c r="H45" s="28"/>
      <c r="I45" s="28"/>
      <c r="J45" s="35">
        <v>-3.0511811023621993</v>
      </c>
      <c r="K45" s="28"/>
      <c r="L45" s="28"/>
      <c r="M45" s="33">
        <v>-3.6203522504892449</v>
      </c>
      <c r="N45" s="17"/>
      <c r="O45" s="17"/>
    </row>
    <row r="46" spans="1:15" s="43" customFormat="1" ht="17.25" customHeight="1" x14ac:dyDescent="0.25">
      <c r="A46" s="19"/>
      <c r="B46" s="19"/>
      <c r="C46" s="28"/>
      <c r="D46" s="28"/>
      <c r="E46" s="28" t="s">
        <v>44</v>
      </c>
      <c r="F46" s="28"/>
      <c r="G46" s="33">
        <v>99.5</v>
      </c>
      <c r="H46" s="28"/>
      <c r="I46" s="28"/>
      <c r="J46" s="35">
        <v>1.0152284263959421</v>
      </c>
      <c r="K46" s="28"/>
      <c r="L46" s="28"/>
      <c r="M46" s="33">
        <v>-2.83203125</v>
      </c>
      <c r="N46" s="19"/>
      <c r="O46" s="19"/>
    </row>
    <row r="47" spans="1:15" ht="17.25" customHeight="1" x14ac:dyDescent="0.25">
      <c r="A47" s="17"/>
      <c r="B47" s="17"/>
      <c r="C47" s="28"/>
      <c r="D47" s="28"/>
      <c r="E47" s="17" t="s">
        <v>45</v>
      </c>
      <c r="F47" s="28"/>
      <c r="G47" s="33">
        <v>99.6</v>
      </c>
      <c r="H47" s="28"/>
      <c r="I47" s="28"/>
      <c r="J47" s="35">
        <v>0.10050251256281673</v>
      </c>
      <c r="K47" s="28"/>
      <c r="L47" s="28"/>
      <c r="M47" s="33">
        <v>-2.4485798237022571</v>
      </c>
      <c r="N47" s="17"/>
      <c r="O47" s="17"/>
    </row>
    <row r="48" spans="1:15" s="43" customFormat="1" ht="17.25" customHeight="1" x14ac:dyDescent="0.25">
      <c r="A48" s="19"/>
      <c r="B48" s="19"/>
      <c r="C48" s="28"/>
      <c r="D48" s="28"/>
      <c r="E48" s="19"/>
      <c r="F48" s="29"/>
      <c r="G48" s="19"/>
      <c r="H48" s="29"/>
      <c r="I48" s="29"/>
      <c r="J48" s="41"/>
      <c r="K48" s="29"/>
      <c r="L48" s="29"/>
      <c r="M48" s="40"/>
      <c r="N48" s="19"/>
      <c r="O48" s="19"/>
    </row>
    <row r="49" spans="1:15" s="43" customFormat="1" ht="17.25" customHeight="1" x14ac:dyDescent="0.25">
      <c r="A49" s="19"/>
      <c r="B49" s="19"/>
      <c r="C49" s="28">
        <v>2016</v>
      </c>
      <c r="D49" s="28"/>
      <c r="E49" s="28" t="s">
        <v>39</v>
      </c>
      <c r="F49" s="28"/>
      <c r="G49" s="33">
        <v>98.8</v>
      </c>
      <c r="H49" s="28"/>
      <c r="I49" s="28"/>
      <c r="J49" s="35">
        <v>-0.80321285140562138</v>
      </c>
      <c r="K49" s="28"/>
      <c r="L49" s="28"/>
      <c r="M49" s="33">
        <v>-2.7559055118110187</v>
      </c>
      <c r="N49" s="19"/>
      <c r="O49" s="19"/>
    </row>
    <row r="50" spans="1:15" s="43" customFormat="1" ht="17.25" customHeight="1" x14ac:dyDescent="0.25">
      <c r="A50" s="19"/>
      <c r="B50" s="19"/>
      <c r="C50" s="28"/>
      <c r="D50" s="28"/>
      <c r="E50" s="28" t="s">
        <v>43</v>
      </c>
      <c r="F50" s="28"/>
      <c r="G50" s="33">
        <v>97.7</v>
      </c>
      <c r="H50" s="28"/>
      <c r="I50" s="28"/>
      <c r="J50" s="35">
        <v>-1.1133603238866363</v>
      </c>
      <c r="K50" s="28"/>
      <c r="L50" s="28"/>
      <c r="M50" s="33">
        <v>-0.81218274111675148</v>
      </c>
      <c r="N50" s="19"/>
      <c r="O50" s="19"/>
    </row>
    <row r="51" spans="1:15" s="43" customFormat="1" ht="17.25" customHeight="1" x14ac:dyDescent="0.25">
      <c r="A51" s="19"/>
      <c r="B51" s="19"/>
      <c r="C51" s="28"/>
      <c r="D51" s="28"/>
      <c r="E51" s="28" t="s">
        <v>44</v>
      </c>
      <c r="F51" s="28"/>
      <c r="G51" s="33">
        <v>100</v>
      </c>
      <c r="H51" s="28"/>
      <c r="I51" s="28"/>
      <c r="J51" s="35">
        <v>2.3541453428863823</v>
      </c>
      <c r="K51" s="28"/>
      <c r="L51" s="28"/>
      <c r="M51" s="33">
        <v>0.50251256281406143</v>
      </c>
      <c r="N51" s="19"/>
      <c r="O51" s="19"/>
    </row>
    <row r="52" spans="1:15" s="43" customFormat="1" ht="17.25" customHeight="1" x14ac:dyDescent="0.25">
      <c r="A52" s="19"/>
      <c r="B52" s="19"/>
      <c r="C52" s="28"/>
      <c r="D52" s="28"/>
      <c r="E52" s="17" t="s">
        <v>45</v>
      </c>
      <c r="F52" s="28"/>
      <c r="G52" s="33">
        <v>99.991600000000005</v>
      </c>
      <c r="H52" s="28"/>
      <c r="I52" s="28"/>
      <c r="J52" s="35">
        <v>-8.3999999999972985E-3</v>
      </c>
      <c r="K52" s="28"/>
      <c r="L52" s="28"/>
      <c r="M52" s="33">
        <v>0.39317269076306616</v>
      </c>
      <c r="N52" s="19"/>
      <c r="O52" s="19"/>
    </row>
    <row r="53" spans="1:15" s="43" customFormat="1" ht="17.25" customHeight="1" x14ac:dyDescent="0.25">
      <c r="A53" s="19"/>
      <c r="B53" s="19"/>
      <c r="C53" s="29"/>
      <c r="D53" s="29"/>
      <c r="E53" s="17"/>
      <c r="F53" s="29"/>
      <c r="G53" s="40"/>
      <c r="H53" s="29"/>
      <c r="I53" s="29"/>
      <c r="J53" s="41"/>
      <c r="K53" s="29"/>
      <c r="L53" s="29"/>
      <c r="M53" s="40"/>
      <c r="N53" s="19"/>
      <c r="O53" s="19"/>
    </row>
    <row r="54" spans="1:15" ht="17.25" customHeight="1" x14ac:dyDescent="0.25">
      <c r="A54" s="17"/>
      <c r="B54" s="17"/>
      <c r="C54" s="28">
        <v>2017</v>
      </c>
      <c r="D54" s="28"/>
      <c r="E54" s="28" t="s">
        <v>39</v>
      </c>
      <c r="F54" s="28"/>
      <c r="G54" s="33">
        <v>100.232</v>
      </c>
      <c r="H54" s="28"/>
      <c r="I54" s="28"/>
      <c r="J54" s="35">
        <v>0.24042019529639802</v>
      </c>
      <c r="K54" s="28"/>
      <c r="L54" s="28"/>
      <c r="M54" s="33">
        <v>1.4493927125506012</v>
      </c>
      <c r="N54" s="17"/>
      <c r="O54" s="17"/>
    </row>
    <row r="55" spans="1:15" ht="17.25" customHeight="1" x14ac:dyDescent="0.25">
      <c r="A55" s="17"/>
      <c r="B55" s="17"/>
      <c r="C55" s="28"/>
      <c r="D55" s="28"/>
      <c r="E55" s="28" t="s">
        <v>43</v>
      </c>
      <c r="F55" s="28"/>
      <c r="G55" s="33">
        <v>100.3896</v>
      </c>
      <c r="H55" s="28"/>
      <c r="I55" s="28"/>
      <c r="J55" s="35">
        <v>0.15723521430281995</v>
      </c>
      <c r="K55" s="28"/>
      <c r="L55" s="28"/>
      <c r="M55" s="33">
        <v>2.7529170931422708</v>
      </c>
      <c r="N55" s="17"/>
      <c r="O55" s="17"/>
    </row>
    <row r="56" spans="1:15" ht="17.25" customHeight="1" x14ac:dyDescent="0.25">
      <c r="A56" s="17"/>
      <c r="B56" s="17"/>
      <c r="C56" s="28"/>
      <c r="D56" s="28"/>
      <c r="E56" s="28" t="s">
        <v>44</v>
      </c>
      <c r="F56" s="28"/>
      <c r="G56" s="33">
        <v>101.40260000000001</v>
      </c>
      <c r="H56" s="28"/>
      <c r="I56" s="28"/>
      <c r="J56" s="35">
        <v>1.0090686684676609</v>
      </c>
      <c r="K56" s="28"/>
      <c r="L56" s="28"/>
      <c r="M56" s="33">
        <v>1.4026000000000094</v>
      </c>
      <c r="N56" s="17"/>
      <c r="O56" s="17"/>
    </row>
    <row r="57" spans="1:15" ht="17.25" customHeight="1" x14ac:dyDescent="0.25">
      <c r="A57" s="17"/>
      <c r="B57" s="17"/>
      <c r="C57" s="28"/>
      <c r="D57" s="28"/>
      <c r="E57" s="28" t="s">
        <v>45</v>
      </c>
      <c r="F57" s="28"/>
      <c r="G57" s="33">
        <v>102.4049</v>
      </c>
      <c r="H57" s="28"/>
      <c r="I57" s="28"/>
      <c r="J57" s="35">
        <v>0.98843619394373139</v>
      </c>
      <c r="K57" s="28"/>
      <c r="L57" s="28"/>
      <c r="M57" s="33">
        <v>2.4135027342296667</v>
      </c>
      <c r="N57" s="17"/>
      <c r="O57" s="17"/>
    </row>
    <row r="58" spans="1:15" ht="17.25" customHeight="1" x14ac:dyDescent="0.25">
      <c r="A58" s="17"/>
      <c r="B58" s="17"/>
      <c r="C58" s="28"/>
      <c r="D58" s="28"/>
      <c r="E58" s="28"/>
      <c r="F58" s="28"/>
      <c r="G58" s="33"/>
      <c r="H58" s="28"/>
      <c r="I58" s="28"/>
      <c r="J58" s="35"/>
      <c r="K58" s="28"/>
      <c r="L58" s="28"/>
      <c r="M58" s="33"/>
      <c r="N58" s="17"/>
      <c r="O58" s="17"/>
    </row>
    <row r="59" spans="1:15" ht="17.25" customHeight="1" x14ac:dyDescent="0.25">
      <c r="A59" s="17"/>
      <c r="B59" s="17"/>
      <c r="C59" s="28">
        <v>2018</v>
      </c>
      <c r="D59" s="28"/>
      <c r="E59" s="28" t="s">
        <v>39</v>
      </c>
      <c r="F59" s="28"/>
      <c r="G59" s="33">
        <v>103.46769999999999</v>
      </c>
      <c r="H59" s="28"/>
      <c r="I59" s="28"/>
      <c r="J59" s="35">
        <v>1.0378409626883078</v>
      </c>
      <c r="K59" s="28"/>
      <c r="L59" s="28"/>
      <c r="M59" s="33">
        <v>3.2282105515204718</v>
      </c>
      <c r="N59" s="17"/>
      <c r="O59" s="17"/>
    </row>
    <row r="60" spans="1:15" ht="17.25" customHeight="1" x14ac:dyDescent="0.25">
      <c r="A60" s="17"/>
      <c r="B60" s="17"/>
      <c r="C60" s="28"/>
      <c r="D60" s="28"/>
      <c r="E60" s="28" t="s">
        <v>43</v>
      </c>
      <c r="F60" s="28"/>
      <c r="G60" s="33">
        <v>104.2321</v>
      </c>
      <c r="H60" s="28"/>
      <c r="I60" s="28"/>
      <c r="J60" s="35">
        <v>0.73878128150137723</v>
      </c>
      <c r="K60" s="28"/>
      <c r="L60" s="28"/>
      <c r="M60" s="33">
        <v>3.827587718249692</v>
      </c>
      <c r="N60" s="17"/>
      <c r="O60" s="17"/>
    </row>
    <row r="61" spans="1:15" ht="17.25" customHeight="1" x14ac:dyDescent="0.25">
      <c r="A61" s="17"/>
      <c r="B61" s="17"/>
      <c r="C61" s="28"/>
      <c r="D61" s="28"/>
      <c r="E61" s="28" t="s">
        <v>44</v>
      </c>
      <c r="F61" s="28"/>
      <c r="G61" s="33">
        <v>104.8755</v>
      </c>
      <c r="H61" s="28"/>
      <c r="I61" s="28"/>
      <c r="J61" s="35">
        <v>0.6172762517496988</v>
      </c>
      <c r="K61" s="28"/>
      <c r="L61" s="28"/>
      <c r="M61" s="33">
        <v>3.4248628733385411</v>
      </c>
      <c r="N61" s="17"/>
      <c r="O61" s="17"/>
    </row>
    <row r="62" spans="1:15" ht="17.25" customHeight="1" x14ac:dyDescent="0.25">
      <c r="A62" s="17"/>
      <c r="B62" s="17"/>
      <c r="C62" s="28"/>
      <c r="D62" s="28"/>
      <c r="E62" s="28" t="s">
        <v>45</v>
      </c>
      <c r="F62" s="28"/>
      <c r="G62" s="33">
        <v>104.1698</v>
      </c>
      <c r="H62" s="28"/>
      <c r="I62" s="28"/>
      <c r="J62" s="35">
        <v>-0.67289309705318434</v>
      </c>
      <c r="K62" s="28"/>
      <c r="L62" s="28"/>
      <c r="M62" s="33">
        <v>1.7234526863460609</v>
      </c>
      <c r="N62" s="17"/>
      <c r="O62" s="17"/>
    </row>
    <row r="63" spans="1:15" ht="17.25" customHeight="1" x14ac:dyDescent="0.25">
      <c r="A63" s="17"/>
      <c r="B63" s="17"/>
      <c r="C63" s="28"/>
      <c r="D63" s="28"/>
      <c r="E63" s="28"/>
      <c r="F63" s="28"/>
      <c r="G63" s="33"/>
      <c r="H63" s="28"/>
      <c r="I63" s="28"/>
      <c r="J63" s="35"/>
      <c r="K63" s="28"/>
      <c r="L63" s="28"/>
      <c r="M63" s="33"/>
      <c r="N63" s="17"/>
      <c r="O63" s="17"/>
    </row>
    <row r="64" spans="1:15" ht="17.25" customHeight="1" x14ac:dyDescent="0.25">
      <c r="A64" s="17"/>
      <c r="B64" s="17"/>
      <c r="C64" s="28">
        <v>2019</v>
      </c>
      <c r="D64" s="28"/>
      <c r="E64" s="28" t="s">
        <v>39</v>
      </c>
      <c r="F64" s="28"/>
      <c r="G64" s="33">
        <v>108.10680000000001</v>
      </c>
      <c r="H64" s="28"/>
      <c r="I64" s="28"/>
      <c r="J64" s="35">
        <v>3.7794063154580337</v>
      </c>
      <c r="K64" s="28"/>
      <c r="L64" s="28"/>
      <c r="M64" s="33">
        <v>4.4836214586774448</v>
      </c>
      <c r="N64" s="17"/>
      <c r="O64" s="17"/>
    </row>
    <row r="65" spans="1:15" ht="17.25" customHeight="1" x14ac:dyDescent="0.25">
      <c r="A65" s="17"/>
      <c r="B65" s="17"/>
      <c r="C65" s="28"/>
      <c r="D65" s="28"/>
      <c r="E65" s="28" t="s">
        <v>43</v>
      </c>
      <c r="F65" s="28"/>
      <c r="G65" s="35">
        <v>109.22629999999999</v>
      </c>
      <c r="H65" s="44"/>
      <c r="I65" s="28"/>
      <c r="J65" s="35">
        <v>0.97297987343305525</v>
      </c>
      <c r="K65" s="28"/>
      <c r="L65" s="28"/>
      <c r="M65" s="35">
        <v>3.8</v>
      </c>
      <c r="N65" s="17"/>
      <c r="O65" s="17"/>
    </row>
    <row r="66" spans="1:15" ht="17.25" customHeight="1" x14ac:dyDescent="0.25">
      <c r="A66" s="17"/>
      <c r="B66" s="17"/>
      <c r="C66" s="28"/>
      <c r="D66" s="28"/>
      <c r="E66" s="28" t="s">
        <v>44</v>
      </c>
      <c r="F66" s="28"/>
      <c r="G66" s="33">
        <v>111.3121</v>
      </c>
      <c r="H66" s="44"/>
      <c r="I66" s="28"/>
      <c r="J66" s="35">
        <v>1.9055873102543419</v>
      </c>
      <c r="K66" s="28"/>
      <c r="L66" s="28"/>
      <c r="M66" s="33">
        <v>5.9615373623714607</v>
      </c>
      <c r="N66" s="17"/>
      <c r="O66" s="17"/>
    </row>
    <row r="67" spans="1:15" ht="17.25" customHeight="1" x14ac:dyDescent="0.25">
      <c r="A67" s="17"/>
      <c r="B67" s="17"/>
      <c r="C67" s="28"/>
      <c r="D67" s="28"/>
      <c r="E67" s="28" t="s">
        <v>45</v>
      </c>
      <c r="F67" s="28"/>
      <c r="G67" s="33">
        <v>112.919</v>
      </c>
      <c r="H67" s="28"/>
      <c r="I67" s="28"/>
      <c r="J67" s="35">
        <v>1.4435986743579488</v>
      </c>
      <c r="K67" s="28"/>
      <c r="L67" s="28"/>
      <c r="M67" s="33">
        <v>8.3989793587008865</v>
      </c>
      <c r="N67" s="17"/>
      <c r="O67" s="17"/>
    </row>
    <row r="68" spans="1:15" ht="17.25" customHeight="1" x14ac:dyDescent="0.25">
      <c r="A68" s="17"/>
      <c r="B68" s="17"/>
      <c r="C68" s="28"/>
      <c r="D68" s="28"/>
      <c r="E68" s="28"/>
      <c r="F68" s="28"/>
      <c r="G68" s="33"/>
      <c r="H68" s="28"/>
      <c r="I68" s="28"/>
      <c r="J68" s="35"/>
      <c r="K68" s="28"/>
      <c r="L68" s="28"/>
      <c r="M68" s="33"/>
      <c r="N68" s="17"/>
      <c r="O68" s="17"/>
    </row>
    <row r="69" spans="1:15" ht="17.25" customHeight="1" x14ac:dyDescent="0.25">
      <c r="A69" s="17"/>
      <c r="B69" s="17"/>
      <c r="C69" s="28">
        <v>2020</v>
      </c>
      <c r="D69" s="28"/>
      <c r="E69" s="28" t="s">
        <v>39</v>
      </c>
      <c r="F69" s="28"/>
      <c r="G69" s="33">
        <v>111.31398530319338</v>
      </c>
      <c r="H69" s="28"/>
      <c r="I69" s="28"/>
      <c r="J69" s="35">
        <v>-1.4213858578331573</v>
      </c>
      <c r="K69" s="28"/>
      <c r="L69" s="28"/>
      <c r="M69" s="33">
        <v>2.96668230230972</v>
      </c>
      <c r="N69" s="17"/>
      <c r="O69" s="17"/>
    </row>
    <row r="70" spans="1:15" ht="17.25" customHeight="1" x14ac:dyDescent="0.25">
      <c r="A70" s="17"/>
      <c r="B70" s="17"/>
      <c r="C70" s="28"/>
      <c r="D70" s="28"/>
      <c r="E70" s="28" t="s">
        <v>43</v>
      </c>
      <c r="F70" s="44" t="s">
        <v>46</v>
      </c>
      <c r="G70" s="33">
        <v>111.49692846541713</v>
      </c>
      <c r="H70" s="28"/>
      <c r="I70" s="28"/>
      <c r="J70" s="35">
        <v>0.16434876689164213</v>
      </c>
      <c r="K70" s="28"/>
      <c r="L70" s="28"/>
      <c r="M70" s="33">
        <v>2.0788294260788209</v>
      </c>
      <c r="N70" s="17"/>
      <c r="O70" s="17"/>
    </row>
    <row r="71" spans="1:15" ht="17.25" customHeight="1" x14ac:dyDescent="0.25">
      <c r="A71" s="17"/>
      <c r="B71" s="17"/>
      <c r="C71" s="28"/>
      <c r="D71" s="28"/>
      <c r="E71" s="28" t="s">
        <v>44</v>
      </c>
      <c r="F71" s="44" t="s">
        <v>46</v>
      </c>
      <c r="G71" s="33">
        <v>110.76555460270681</v>
      </c>
      <c r="H71" s="28"/>
      <c r="I71" s="28"/>
      <c r="J71" s="35">
        <v>-0.65595875400026316</v>
      </c>
      <c r="K71" s="28"/>
      <c r="L71" s="28"/>
      <c r="M71" s="33">
        <v>-0.49100268281092596</v>
      </c>
      <c r="N71" s="17"/>
      <c r="O71" s="17"/>
    </row>
    <row r="72" spans="1:15" ht="17.25" customHeight="1" x14ac:dyDescent="0.25">
      <c r="A72" s="17"/>
      <c r="B72" s="17"/>
      <c r="C72" s="28"/>
      <c r="D72" s="28"/>
      <c r="E72" s="28" t="s">
        <v>45</v>
      </c>
      <c r="F72" s="44" t="s">
        <v>46</v>
      </c>
      <c r="G72" s="33">
        <v>112.2356798725441</v>
      </c>
      <c r="H72" s="28"/>
      <c r="I72" s="28"/>
      <c r="J72" s="35">
        <v>1.3272404721037301</v>
      </c>
      <c r="K72" s="28"/>
      <c r="L72" s="28"/>
      <c r="M72" s="33">
        <v>-0.60514185164224354</v>
      </c>
      <c r="N72" s="17"/>
      <c r="O72" s="17"/>
    </row>
    <row r="73" spans="1:15" ht="17.25" customHeight="1" x14ac:dyDescent="0.25">
      <c r="A73" s="17"/>
      <c r="B73" s="17"/>
      <c r="C73" s="28"/>
      <c r="D73" s="28"/>
      <c r="E73" s="28"/>
      <c r="F73" s="28"/>
      <c r="G73" s="33"/>
      <c r="H73" s="28"/>
      <c r="I73" s="28"/>
      <c r="J73" s="35"/>
      <c r="K73" s="28"/>
      <c r="L73" s="28"/>
      <c r="M73" s="33"/>
      <c r="N73" s="17"/>
      <c r="O73" s="17"/>
    </row>
    <row r="74" spans="1:15" ht="17.25" customHeight="1" x14ac:dyDescent="0.25">
      <c r="A74" s="17"/>
      <c r="B74" s="17"/>
      <c r="C74" s="28">
        <v>2021</v>
      </c>
      <c r="D74" s="28"/>
      <c r="E74" s="28" t="s">
        <v>39</v>
      </c>
      <c r="F74" s="28"/>
      <c r="G74" s="33">
        <v>110.20785212342635</v>
      </c>
      <c r="H74" s="28"/>
      <c r="I74" s="28"/>
      <c r="J74" s="35">
        <v>-1.8067585561209798</v>
      </c>
      <c r="K74" s="28"/>
      <c r="L74" s="28"/>
      <c r="M74" s="33">
        <v>-0.99370548700972172</v>
      </c>
      <c r="N74" s="17"/>
      <c r="O74" s="17"/>
    </row>
    <row r="75" spans="1:15" ht="17.25" customHeight="1" x14ac:dyDescent="0.25">
      <c r="A75" s="17"/>
      <c r="B75" s="17"/>
      <c r="C75" s="28"/>
      <c r="D75" s="28"/>
      <c r="E75" s="28" t="s">
        <v>43</v>
      </c>
      <c r="F75" s="28"/>
      <c r="G75" s="33">
        <v>111.70379879872192</v>
      </c>
      <c r="H75" s="28"/>
      <c r="I75" s="28"/>
      <c r="J75" s="35">
        <v>1.357386653012882</v>
      </c>
      <c r="K75" s="28"/>
      <c r="L75" s="28"/>
      <c r="M75" s="33">
        <v>0.18553904233240548</v>
      </c>
      <c r="N75" s="17"/>
      <c r="O75" s="17"/>
    </row>
    <row r="76" spans="1:15" ht="17.25" customHeight="1" x14ac:dyDescent="0.25">
      <c r="A76" s="17"/>
      <c r="B76" s="17"/>
      <c r="C76" s="28"/>
      <c r="D76" s="28"/>
      <c r="E76" s="28" t="s">
        <v>44</v>
      </c>
      <c r="F76" s="28"/>
      <c r="G76" s="33">
        <v>117.96653643609061</v>
      </c>
      <c r="H76" s="28"/>
      <c r="I76" s="28"/>
      <c r="J76" s="35">
        <v>5.6065574355742998</v>
      </c>
      <c r="K76" s="28"/>
      <c r="L76" s="28"/>
      <c r="M76" s="33">
        <v>6.5011021334314911</v>
      </c>
      <c r="N76" s="17"/>
      <c r="O76" s="17"/>
    </row>
    <row r="77" spans="1:15" ht="17.25" customHeight="1" x14ac:dyDescent="0.25">
      <c r="A77" s="17"/>
      <c r="B77" s="17"/>
      <c r="C77" s="28"/>
      <c r="D77" s="28"/>
      <c r="E77" s="28" t="s">
        <v>45</v>
      </c>
      <c r="F77" s="28"/>
      <c r="G77" s="33">
        <v>120.78216629305146</v>
      </c>
      <c r="H77" s="28"/>
      <c r="I77" s="28"/>
      <c r="J77" s="35">
        <v>2.3868038699993877</v>
      </c>
      <c r="K77" s="28"/>
      <c r="L77" s="28"/>
      <c r="M77" s="33">
        <v>7.6147678084302894</v>
      </c>
      <c r="N77" s="17"/>
      <c r="O77" s="17"/>
    </row>
    <row r="78" spans="1:15" ht="17.25" customHeight="1" x14ac:dyDescent="0.25">
      <c r="A78" s="17"/>
      <c r="B78" s="17"/>
      <c r="C78" s="28"/>
      <c r="D78" s="28"/>
      <c r="E78" s="28"/>
      <c r="F78" s="28"/>
      <c r="G78" s="33"/>
      <c r="H78" s="28"/>
      <c r="I78" s="28"/>
      <c r="J78" s="35"/>
      <c r="K78" s="28"/>
      <c r="L78" s="28"/>
      <c r="M78" s="33"/>
      <c r="N78" s="17"/>
      <c r="O78" s="17"/>
    </row>
    <row r="79" spans="1:15" ht="17.25" customHeight="1" x14ac:dyDescent="0.25">
      <c r="A79" s="17"/>
      <c r="B79" s="17"/>
      <c r="C79" s="28">
        <v>2022</v>
      </c>
      <c r="D79" s="28"/>
      <c r="E79" s="28" t="s">
        <v>39</v>
      </c>
      <c r="F79" s="28"/>
      <c r="G79" s="33">
        <v>122.54300669152333</v>
      </c>
      <c r="H79" s="28"/>
      <c r="I79" s="28"/>
      <c r="J79" s="35">
        <v>1.4578645610640706</v>
      </c>
      <c r="K79" s="28"/>
      <c r="L79" s="28"/>
      <c r="M79" s="33">
        <v>11.192627685259971</v>
      </c>
      <c r="N79" s="17"/>
      <c r="O79" s="17"/>
    </row>
    <row r="80" spans="1:15" ht="17.25" customHeight="1" x14ac:dyDescent="0.25">
      <c r="A80" s="17"/>
      <c r="B80" s="17"/>
      <c r="C80" s="28"/>
      <c r="D80" s="28"/>
      <c r="E80" s="28" t="s">
        <v>43</v>
      </c>
      <c r="F80" s="28"/>
      <c r="G80" s="33">
        <v>125.25490000000001</v>
      </c>
      <c r="H80" s="28"/>
      <c r="I80" s="28"/>
      <c r="J80" s="35">
        <v>2.2130135221043679</v>
      </c>
      <c r="K80" s="28"/>
      <c r="L80" s="28"/>
      <c r="M80" s="33">
        <v>12.13128053567425</v>
      </c>
      <c r="N80" s="17"/>
      <c r="O80" s="17"/>
    </row>
    <row r="81" spans="1:15" ht="17.25" customHeight="1" x14ac:dyDescent="0.25">
      <c r="A81" s="17"/>
      <c r="B81" s="17"/>
      <c r="C81" s="28"/>
      <c r="D81" s="28"/>
      <c r="E81" s="28" t="s">
        <v>44</v>
      </c>
      <c r="F81" s="28"/>
      <c r="G81" s="33">
        <v>128.84549999999999</v>
      </c>
      <c r="H81" s="28"/>
      <c r="I81" s="28"/>
      <c r="J81" s="35">
        <v>2.8666343592146815</v>
      </c>
      <c r="K81" s="28"/>
      <c r="L81" s="28"/>
      <c r="M81" s="33">
        <v>9.222075931510588</v>
      </c>
      <c r="N81" s="17"/>
      <c r="O81" s="17"/>
    </row>
    <row r="82" spans="1:15" ht="17.25" customHeight="1" x14ac:dyDescent="0.25">
      <c r="A82" s="17"/>
      <c r="B82" s="17"/>
      <c r="C82" s="28"/>
      <c r="D82" s="28"/>
      <c r="E82" s="28" t="s">
        <v>45</v>
      </c>
      <c r="F82" s="28"/>
      <c r="G82" s="33">
        <v>127.9278</v>
      </c>
      <c r="H82" s="28"/>
      <c r="I82" s="28"/>
      <c r="J82" s="35">
        <v>-0.71224839051420297</v>
      </c>
      <c r="K82" s="28"/>
      <c r="L82" s="28"/>
      <c r="M82" s="33">
        <v>5.9161330900550535</v>
      </c>
      <c r="N82" s="17"/>
      <c r="O82" s="17"/>
    </row>
    <row r="83" spans="1:15" ht="17.25" customHeight="1" x14ac:dyDescent="0.25">
      <c r="A83" s="17"/>
      <c r="B83" s="17"/>
      <c r="C83" s="28"/>
      <c r="D83" s="28"/>
      <c r="E83" s="28"/>
      <c r="F83" s="28"/>
      <c r="G83" s="33"/>
      <c r="H83" s="28"/>
      <c r="I83" s="28"/>
      <c r="J83" s="35"/>
      <c r="K83" s="28"/>
      <c r="L83" s="28"/>
      <c r="M83" s="33"/>
      <c r="N83" s="17"/>
      <c r="O83" s="17"/>
    </row>
    <row r="84" spans="1:15" ht="17.25" customHeight="1" x14ac:dyDescent="0.25">
      <c r="A84" s="17"/>
      <c r="B84" s="17"/>
      <c r="C84" s="28">
        <v>2023</v>
      </c>
      <c r="D84" s="28"/>
      <c r="E84" s="28" t="s">
        <v>39</v>
      </c>
      <c r="F84" s="28"/>
      <c r="G84" s="33">
        <v>130.5882</v>
      </c>
      <c r="H84" s="28"/>
      <c r="I84" s="28"/>
      <c r="J84" s="35">
        <v>2.0796105303147572</v>
      </c>
      <c r="K84" s="28"/>
      <c r="L84" s="28"/>
      <c r="M84" s="33">
        <v>6.5651998638557751</v>
      </c>
      <c r="N84" s="17"/>
      <c r="O84" s="17"/>
    </row>
    <row r="85" spans="1:15" ht="17.25" customHeight="1" x14ac:dyDescent="0.25">
      <c r="A85" s="17"/>
      <c r="B85" s="17"/>
      <c r="C85" s="28"/>
      <c r="D85" s="28"/>
      <c r="E85" s="28" t="s">
        <v>43</v>
      </c>
      <c r="F85" s="28"/>
      <c r="G85" s="33">
        <v>130.4307</v>
      </c>
      <c r="H85" s="28"/>
      <c r="I85" s="28"/>
      <c r="J85" s="35">
        <v>-0.12060814070490311</v>
      </c>
      <c r="K85" s="28"/>
      <c r="L85" s="28"/>
      <c r="M85" s="33">
        <v>4.1322135900471624</v>
      </c>
      <c r="N85" s="17"/>
      <c r="O85" s="17"/>
    </row>
    <row r="86" spans="1:15" ht="17.25" customHeight="1" x14ac:dyDescent="0.25">
      <c r="A86" s="17"/>
      <c r="B86" s="17"/>
      <c r="C86" s="28"/>
      <c r="D86" s="28"/>
      <c r="E86" s="28" t="s">
        <v>44</v>
      </c>
      <c r="F86" s="28"/>
      <c r="G86" s="33">
        <v>130.4307</v>
      </c>
      <c r="H86" s="28"/>
      <c r="I86" s="28"/>
      <c r="J86" s="35">
        <v>0</v>
      </c>
      <c r="K86" s="28"/>
      <c r="L86" s="28"/>
      <c r="M86" s="33">
        <v>1.2303107209797881</v>
      </c>
      <c r="N86" s="17"/>
      <c r="O86" s="17"/>
    </row>
    <row r="87" spans="1:15" s="182" customFormat="1" ht="17.25" customHeight="1" x14ac:dyDescent="0.25">
      <c r="A87" s="203"/>
      <c r="B87" s="203"/>
      <c r="C87" s="204"/>
      <c r="D87" s="204"/>
      <c r="E87" s="204" t="s">
        <v>45</v>
      </c>
      <c r="F87" s="204"/>
      <c r="G87" s="205">
        <v>132.48509999999999</v>
      </c>
      <c r="H87" s="204"/>
      <c r="I87" s="204"/>
      <c r="J87" s="206">
        <v>1.575089300295085</v>
      </c>
      <c r="K87" s="204"/>
      <c r="L87" s="204"/>
      <c r="M87" s="205">
        <v>3.5624000412732615</v>
      </c>
      <c r="N87" s="203"/>
      <c r="O87" s="203"/>
    </row>
    <row r="88" spans="1:15" ht="16.5" thickBot="1" x14ac:dyDescent="0.3">
      <c r="A88" s="17"/>
      <c r="B88" s="17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8"/>
      <c r="O88" s="17"/>
    </row>
    <row r="89" spans="1:15" x14ac:dyDescent="0.25">
      <c r="A89" s="17"/>
      <c r="B89" s="17"/>
      <c r="C89" s="28" t="s">
        <v>47</v>
      </c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17"/>
    </row>
    <row r="90" spans="1:15" ht="18" x14ac:dyDescent="0.25">
      <c r="A90" s="17"/>
      <c r="B90" s="17"/>
      <c r="C90" s="45" t="s">
        <v>48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5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1:15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146" spans="6:6" x14ac:dyDescent="0.25">
      <c r="F146" s="46"/>
    </row>
    <row r="238" spans="10:14" x14ac:dyDescent="0.25">
      <c r="J238" s="47"/>
      <c r="K238" s="47"/>
      <c r="L238" s="47"/>
      <c r="M238" s="47"/>
      <c r="N238" s="47"/>
    </row>
    <row r="239" spans="10:14" x14ac:dyDescent="0.25">
      <c r="J239" s="47"/>
      <c r="K239" s="47"/>
      <c r="L239" s="47"/>
      <c r="M239" s="47"/>
      <c r="N239" s="47"/>
    </row>
    <row r="240" spans="10:14" x14ac:dyDescent="0.25">
      <c r="J240" s="47"/>
      <c r="K240" s="47"/>
      <c r="L240" s="47"/>
      <c r="M240" s="47"/>
      <c r="N240" s="47"/>
    </row>
    <row r="241" spans="10:14" x14ac:dyDescent="0.25">
      <c r="J241" s="47"/>
      <c r="K241" s="47"/>
      <c r="L241" s="47"/>
      <c r="M241" s="47"/>
      <c r="N241" s="47"/>
    </row>
    <row r="242" spans="10:14" x14ac:dyDescent="0.25">
      <c r="J242" s="47"/>
      <c r="K242" s="47"/>
      <c r="L242" s="47"/>
      <c r="M242" s="47"/>
      <c r="N242" s="47"/>
    </row>
    <row r="243" spans="10:14" x14ac:dyDescent="0.25">
      <c r="J243" s="47"/>
      <c r="K243" s="47"/>
      <c r="L243" s="47"/>
      <c r="M243" s="47"/>
      <c r="N243" s="47"/>
    </row>
    <row r="244" spans="10:14" x14ac:dyDescent="0.25">
      <c r="J244" s="47"/>
      <c r="K244" s="47"/>
      <c r="L244" s="47"/>
      <c r="M244" s="47"/>
      <c r="N244" s="47"/>
    </row>
    <row r="245" spans="10:14" x14ac:dyDescent="0.25">
      <c r="J245" s="47"/>
      <c r="K245" s="47"/>
      <c r="L245" s="47"/>
      <c r="M245" s="47"/>
      <c r="N245" s="47"/>
    </row>
    <row r="246" spans="10:14" x14ac:dyDescent="0.25">
      <c r="J246" s="47"/>
      <c r="K246" s="47"/>
      <c r="L246" s="47"/>
      <c r="M246" s="47"/>
      <c r="N246" s="47"/>
    </row>
    <row r="247" spans="10:14" x14ac:dyDescent="0.25">
      <c r="J247" s="47"/>
      <c r="K247" s="47"/>
      <c r="L247" s="47"/>
      <c r="M247" s="47"/>
      <c r="N247" s="47"/>
    </row>
    <row r="248" spans="10:14" x14ac:dyDescent="0.25">
      <c r="J248" s="47"/>
      <c r="K248" s="47"/>
      <c r="L248" s="47"/>
      <c r="M248" s="47"/>
      <c r="N248" s="47"/>
    </row>
    <row r="249" spans="10:14" x14ac:dyDescent="0.25">
      <c r="J249" s="47"/>
      <c r="K249" s="47"/>
      <c r="L249" s="47"/>
      <c r="M249" s="47"/>
      <c r="N249" s="47"/>
    </row>
    <row r="250" spans="10:14" x14ac:dyDescent="0.25">
      <c r="J250" s="47"/>
      <c r="K250" s="47"/>
      <c r="L250" s="47"/>
      <c r="M250" s="47"/>
      <c r="N250" s="47"/>
    </row>
    <row r="251" spans="10:14" x14ac:dyDescent="0.25">
      <c r="J251" s="47"/>
      <c r="K251" s="47"/>
      <c r="L251" s="47"/>
      <c r="M251" s="47"/>
      <c r="N251" s="47"/>
    </row>
    <row r="252" spans="10:14" x14ac:dyDescent="0.25">
      <c r="J252" s="47"/>
      <c r="K252" s="47"/>
      <c r="L252" s="47"/>
      <c r="M252" s="47"/>
      <c r="N252" s="47"/>
    </row>
    <row r="253" spans="10:14" x14ac:dyDescent="0.25">
      <c r="J253" s="47"/>
      <c r="K253" s="47"/>
      <c r="L253" s="47"/>
      <c r="M253" s="47"/>
      <c r="N253" s="47"/>
    </row>
    <row r="254" spans="10:14" x14ac:dyDescent="0.25">
      <c r="J254" s="47"/>
      <c r="K254" s="47"/>
      <c r="L254" s="47"/>
      <c r="M254" s="47"/>
      <c r="N254" s="47"/>
    </row>
    <row r="255" spans="10:14" x14ac:dyDescent="0.25">
      <c r="J255" s="47"/>
      <c r="K255" s="47"/>
      <c r="L255" s="47"/>
      <c r="M255" s="47"/>
      <c r="N255" s="47"/>
    </row>
    <row r="256" spans="10:14" x14ac:dyDescent="0.25">
      <c r="J256" s="47"/>
      <c r="K256" s="47"/>
      <c r="L256" s="47"/>
      <c r="M256" s="47"/>
      <c r="N256" s="47"/>
    </row>
    <row r="257" spans="10:14" x14ac:dyDescent="0.25">
      <c r="J257" s="47"/>
      <c r="K257" s="47"/>
      <c r="L257" s="47"/>
      <c r="M257" s="47"/>
      <c r="N257" s="47"/>
    </row>
    <row r="258" spans="10:14" x14ac:dyDescent="0.25">
      <c r="J258" s="47"/>
      <c r="K258" s="47"/>
      <c r="L258" s="47"/>
      <c r="M258" s="47"/>
      <c r="N258" s="47"/>
    </row>
    <row r="259" spans="10:14" x14ac:dyDescent="0.25">
      <c r="J259" s="47"/>
      <c r="K259" s="47"/>
      <c r="L259" s="47"/>
      <c r="M259" s="47"/>
      <c r="N259" s="47"/>
    </row>
    <row r="260" spans="10:14" x14ac:dyDescent="0.25">
      <c r="J260" s="47"/>
      <c r="K260" s="47"/>
      <c r="L260" s="47"/>
      <c r="M260" s="47"/>
      <c r="N260" s="47"/>
    </row>
    <row r="261" spans="10:14" x14ac:dyDescent="0.25">
      <c r="J261" s="47"/>
      <c r="K261" s="47"/>
      <c r="L261" s="47"/>
      <c r="M261" s="47"/>
      <c r="N261" s="47"/>
    </row>
    <row r="262" spans="10:14" x14ac:dyDescent="0.25">
      <c r="J262" s="47"/>
      <c r="K262" s="47"/>
      <c r="L262" s="47"/>
      <c r="M262" s="47"/>
      <c r="N262" s="47"/>
    </row>
    <row r="263" spans="10:14" x14ac:dyDescent="0.25">
      <c r="J263" s="47"/>
      <c r="K263" s="47"/>
      <c r="L263" s="47"/>
      <c r="M263" s="47"/>
      <c r="N263" s="47"/>
    </row>
    <row r="264" spans="10:14" x14ac:dyDescent="0.25">
      <c r="J264" s="47"/>
      <c r="K264" s="47"/>
      <c r="L264" s="47"/>
      <c r="M264" s="47"/>
      <c r="N264" s="47"/>
    </row>
    <row r="265" spans="10:14" x14ac:dyDescent="0.25">
      <c r="J265" s="47"/>
      <c r="K265" s="47"/>
      <c r="L265" s="47"/>
      <c r="M265" s="47"/>
      <c r="N265" s="47"/>
    </row>
    <row r="266" spans="10:14" x14ac:dyDescent="0.25">
      <c r="J266" s="47"/>
      <c r="K266" s="47"/>
      <c r="L266" s="47"/>
      <c r="M266" s="47"/>
      <c r="N266" s="47"/>
    </row>
    <row r="267" spans="10:14" x14ac:dyDescent="0.25">
      <c r="J267" s="47"/>
      <c r="K267" s="47"/>
      <c r="L267" s="47"/>
      <c r="M267" s="47"/>
      <c r="N267" s="47"/>
    </row>
    <row r="268" spans="10:14" x14ac:dyDescent="0.25">
      <c r="J268" s="47"/>
      <c r="K268" s="47"/>
      <c r="L268" s="47"/>
      <c r="M268" s="47"/>
      <c r="N268" s="47"/>
    </row>
    <row r="269" spans="10:14" x14ac:dyDescent="0.25">
      <c r="J269" s="47"/>
      <c r="K269" s="47"/>
      <c r="L269" s="47"/>
      <c r="M269" s="47"/>
      <c r="N269" s="47"/>
    </row>
    <row r="270" spans="10:14" x14ac:dyDescent="0.25">
      <c r="J270" s="47"/>
      <c r="K270" s="47"/>
      <c r="L270" s="47"/>
      <c r="M270" s="47"/>
      <c r="N270" s="47"/>
    </row>
    <row r="271" spans="10:14" x14ac:dyDescent="0.25">
      <c r="J271" s="47"/>
      <c r="K271" s="47"/>
      <c r="L271" s="47"/>
      <c r="M271" s="47"/>
      <c r="N271" s="47"/>
    </row>
    <row r="272" spans="10:14" x14ac:dyDescent="0.25">
      <c r="J272" s="47"/>
      <c r="K272" s="47"/>
      <c r="L272" s="47"/>
      <c r="M272" s="47"/>
      <c r="N272" s="47"/>
    </row>
    <row r="273" spans="10:14" x14ac:dyDescent="0.25">
      <c r="J273" s="47"/>
      <c r="K273" s="47"/>
      <c r="L273" s="47"/>
      <c r="M273" s="47"/>
      <c r="N273" s="47"/>
    </row>
    <row r="274" spans="10:14" x14ac:dyDescent="0.25">
      <c r="J274" s="47"/>
      <c r="K274" s="47"/>
      <c r="L274" s="47"/>
      <c r="M274" s="47"/>
      <c r="N274" s="47"/>
    </row>
    <row r="275" spans="10:14" x14ac:dyDescent="0.25">
      <c r="J275" s="47"/>
      <c r="K275" s="47"/>
      <c r="L275" s="47"/>
      <c r="M275" s="47"/>
      <c r="N275" s="47"/>
    </row>
    <row r="276" spans="10:14" x14ac:dyDescent="0.25">
      <c r="J276" s="47"/>
      <c r="K276" s="47"/>
      <c r="L276" s="47"/>
      <c r="M276" s="47"/>
      <c r="N276" s="47"/>
    </row>
    <row r="277" spans="10:14" x14ac:dyDescent="0.25">
      <c r="J277" s="47"/>
      <c r="K277" s="47"/>
      <c r="L277" s="47"/>
      <c r="M277" s="47"/>
      <c r="N277" s="47"/>
    </row>
    <row r="278" spans="10:14" x14ac:dyDescent="0.25">
      <c r="J278" s="47"/>
      <c r="K278" s="47"/>
      <c r="L278" s="47"/>
      <c r="M278" s="47"/>
      <c r="N278" s="47"/>
    </row>
    <row r="279" spans="10:14" x14ac:dyDescent="0.25">
      <c r="J279" s="47"/>
      <c r="K279" s="47"/>
      <c r="L279" s="47"/>
      <c r="M279" s="47"/>
      <c r="N279" s="47"/>
    </row>
    <row r="280" spans="10:14" x14ac:dyDescent="0.25">
      <c r="J280" s="47"/>
      <c r="K280" s="47"/>
      <c r="L280" s="47"/>
      <c r="M280" s="47"/>
      <c r="N280" s="47"/>
    </row>
    <row r="281" spans="10:14" x14ac:dyDescent="0.25">
      <c r="J281" s="47"/>
      <c r="K281" s="47"/>
      <c r="L281" s="47"/>
      <c r="M281" s="47"/>
      <c r="N281" s="47"/>
    </row>
    <row r="282" spans="10:14" x14ac:dyDescent="0.25">
      <c r="J282" s="47"/>
      <c r="K282" s="47"/>
      <c r="L282" s="47"/>
      <c r="M282" s="47"/>
      <c r="N282" s="47"/>
    </row>
    <row r="283" spans="10:14" x14ac:dyDescent="0.25">
      <c r="J283" s="47"/>
      <c r="K283" s="47"/>
      <c r="L283" s="47"/>
      <c r="M283" s="47"/>
      <c r="N283" s="47"/>
    </row>
    <row r="284" spans="10:14" x14ac:dyDescent="0.25">
      <c r="J284" s="47"/>
      <c r="K284" s="47"/>
      <c r="L284" s="47"/>
      <c r="M284" s="47"/>
      <c r="N284" s="47"/>
    </row>
    <row r="285" spans="10:14" x14ac:dyDescent="0.25">
      <c r="J285" s="47"/>
      <c r="K285" s="47"/>
      <c r="L285" s="47"/>
      <c r="M285" s="47"/>
      <c r="N285" s="47"/>
    </row>
    <row r="286" spans="10:14" x14ac:dyDescent="0.25">
      <c r="J286" s="47"/>
      <c r="K286" s="47"/>
      <c r="L286" s="47"/>
      <c r="M286" s="47"/>
      <c r="N286" s="47"/>
    </row>
    <row r="287" spans="10:14" x14ac:dyDescent="0.25">
      <c r="J287" s="47"/>
      <c r="K287" s="47"/>
      <c r="L287" s="47"/>
      <c r="M287" s="47"/>
      <c r="N287" s="47"/>
    </row>
    <row r="288" spans="10:14" x14ac:dyDescent="0.25">
      <c r="J288" s="47"/>
      <c r="K288" s="47"/>
      <c r="L288" s="47"/>
      <c r="M288" s="47"/>
      <c r="N288" s="47"/>
    </row>
    <row r="289" spans="7:14" x14ac:dyDescent="0.25">
      <c r="J289" s="47"/>
      <c r="K289" s="47"/>
      <c r="L289" s="47"/>
      <c r="M289" s="47"/>
      <c r="N289" s="47"/>
    </row>
    <row r="290" spans="7:14" x14ac:dyDescent="0.25">
      <c r="J290" s="47"/>
      <c r="K290" s="47"/>
      <c r="L290" s="47"/>
      <c r="M290" s="47"/>
      <c r="N290" s="47"/>
    </row>
    <row r="291" spans="7:14" x14ac:dyDescent="0.25">
      <c r="J291" s="47"/>
      <c r="K291" s="47"/>
      <c r="L291" s="47"/>
      <c r="M291" s="47"/>
      <c r="N291" s="47"/>
    </row>
    <row r="292" spans="7:14" x14ac:dyDescent="0.25">
      <c r="J292" s="47"/>
      <c r="K292" s="47"/>
      <c r="L292" s="47"/>
      <c r="M292" s="47"/>
      <c r="N292" s="47"/>
    </row>
    <row r="293" spans="7:14" x14ac:dyDescent="0.25">
      <c r="G293" s="46"/>
      <c r="H293" s="46"/>
      <c r="J293" s="47"/>
      <c r="K293" s="47"/>
      <c r="L293" s="47"/>
      <c r="M293" s="47"/>
      <c r="N293" s="47"/>
    </row>
  </sheetData>
  <mergeCells count="3">
    <mergeCell ref="C2:M2"/>
    <mergeCell ref="C4:M4"/>
    <mergeCell ref="J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E23A6-B09C-43FC-B32B-18609CF85A03}">
  <dimension ref="C2:I47"/>
  <sheetViews>
    <sheetView workbookViewId="0">
      <selection activeCell="O20" sqref="O20"/>
    </sheetView>
  </sheetViews>
  <sheetFormatPr defaultRowHeight="16.5" x14ac:dyDescent="0.3"/>
  <cols>
    <col min="1" max="1" width="9.140625" style="183"/>
    <col min="2" max="2" width="3.85546875" style="183" customWidth="1"/>
    <col min="3" max="3" width="39.85546875" style="189" customWidth="1"/>
    <col min="4" max="7" width="11.28515625" style="183" customWidth="1"/>
    <col min="8" max="8" width="9.5703125" style="183" customWidth="1"/>
    <col min="9" max="253" width="9.140625" style="183"/>
    <col min="254" max="254" width="32.7109375" style="183" customWidth="1"/>
    <col min="255" max="257" width="11.28515625" style="183" customWidth="1"/>
    <col min="258" max="258" width="9.140625" style="183"/>
    <col min="259" max="259" width="8" style="183" customWidth="1"/>
    <col min="260" max="509" width="9.140625" style="183"/>
    <col min="510" max="510" width="32.7109375" style="183" customWidth="1"/>
    <col min="511" max="513" width="11.28515625" style="183" customWidth="1"/>
    <col min="514" max="514" width="9.140625" style="183"/>
    <col min="515" max="515" width="8" style="183" customWidth="1"/>
    <col min="516" max="765" width="9.140625" style="183"/>
    <col min="766" max="766" width="32.7109375" style="183" customWidth="1"/>
    <col min="767" max="769" width="11.28515625" style="183" customWidth="1"/>
    <col min="770" max="770" width="9.140625" style="183"/>
    <col min="771" max="771" width="8" style="183" customWidth="1"/>
    <col min="772" max="1021" width="9.140625" style="183"/>
    <col min="1022" max="1022" width="32.7109375" style="183" customWidth="1"/>
    <col min="1023" max="1025" width="11.28515625" style="183" customWidth="1"/>
    <col min="1026" max="1026" width="9.140625" style="183"/>
    <col min="1027" max="1027" width="8" style="183" customWidth="1"/>
    <col min="1028" max="1277" width="9.140625" style="183"/>
    <col min="1278" max="1278" width="32.7109375" style="183" customWidth="1"/>
    <col min="1279" max="1281" width="11.28515625" style="183" customWidth="1"/>
    <col min="1282" max="1282" width="9.140625" style="183"/>
    <col min="1283" max="1283" width="8" style="183" customWidth="1"/>
    <col min="1284" max="1533" width="9.140625" style="183"/>
    <col min="1534" max="1534" width="32.7109375" style="183" customWidth="1"/>
    <col min="1535" max="1537" width="11.28515625" style="183" customWidth="1"/>
    <col min="1538" max="1538" width="9.140625" style="183"/>
    <col min="1539" max="1539" width="8" style="183" customWidth="1"/>
    <col min="1540" max="1789" width="9.140625" style="183"/>
    <col min="1790" max="1790" width="32.7109375" style="183" customWidth="1"/>
    <col min="1791" max="1793" width="11.28515625" style="183" customWidth="1"/>
    <col min="1794" max="1794" width="9.140625" style="183"/>
    <col min="1795" max="1795" width="8" style="183" customWidth="1"/>
    <col min="1796" max="2045" width="9.140625" style="183"/>
    <col min="2046" max="2046" width="32.7109375" style="183" customWidth="1"/>
    <col min="2047" max="2049" width="11.28515625" style="183" customWidth="1"/>
    <col min="2050" max="2050" width="9.140625" style="183"/>
    <col min="2051" max="2051" width="8" style="183" customWidth="1"/>
    <col min="2052" max="2301" width="9.140625" style="183"/>
    <col min="2302" max="2302" width="32.7109375" style="183" customWidth="1"/>
    <col min="2303" max="2305" width="11.28515625" style="183" customWidth="1"/>
    <col min="2306" max="2306" width="9.140625" style="183"/>
    <col min="2307" max="2307" width="8" style="183" customWidth="1"/>
    <col min="2308" max="2557" width="9.140625" style="183"/>
    <col min="2558" max="2558" width="32.7109375" style="183" customWidth="1"/>
    <col min="2559" max="2561" width="11.28515625" style="183" customWidth="1"/>
    <col min="2562" max="2562" width="9.140625" style="183"/>
    <col min="2563" max="2563" width="8" style="183" customWidth="1"/>
    <col min="2564" max="2813" width="9.140625" style="183"/>
    <col min="2814" max="2814" width="32.7109375" style="183" customWidth="1"/>
    <col min="2815" max="2817" width="11.28515625" style="183" customWidth="1"/>
    <col min="2818" max="2818" width="9.140625" style="183"/>
    <col min="2819" max="2819" width="8" style="183" customWidth="1"/>
    <col min="2820" max="3069" width="9.140625" style="183"/>
    <col min="3070" max="3070" width="32.7109375" style="183" customWidth="1"/>
    <col min="3071" max="3073" width="11.28515625" style="183" customWidth="1"/>
    <col min="3074" max="3074" width="9.140625" style="183"/>
    <col min="3075" max="3075" width="8" style="183" customWidth="1"/>
    <col min="3076" max="3325" width="9.140625" style="183"/>
    <col min="3326" max="3326" width="32.7109375" style="183" customWidth="1"/>
    <col min="3327" max="3329" width="11.28515625" style="183" customWidth="1"/>
    <col min="3330" max="3330" width="9.140625" style="183"/>
    <col min="3331" max="3331" width="8" style="183" customWidth="1"/>
    <col min="3332" max="3581" width="9.140625" style="183"/>
    <col min="3582" max="3582" width="32.7109375" style="183" customWidth="1"/>
    <col min="3583" max="3585" width="11.28515625" style="183" customWidth="1"/>
    <col min="3586" max="3586" width="9.140625" style="183"/>
    <col min="3587" max="3587" width="8" style="183" customWidth="1"/>
    <col min="3588" max="3837" width="9.140625" style="183"/>
    <col min="3838" max="3838" width="32.7109375" style="183" customWidth="1"/>
    <col min="3839" max="3841" width="11.28515625" style="183" customWidth="1"/>
    <col min="3842" max="3842" width="9.140625" style="183"/>
    <col min="3843" max="3843" width="8" style="183" customWidth="1"/>
    <col min="3844" max="4093" width="9.140625" style="183"/>
    <col min="4094" max="4094" width="32.7109375" style="183" customWidth="1"/>
    <col min="4095" max="4097" width="11.28515625" style="183" customWidth="1"/>
    <col min="4098" max="4098" width="9.140625" style="183"/>
    <col min="4099" max="4099" width="8" style="183" customWidth="1"/>
    <col min="4100" max="4349" width="9.140625" style="183"/>
    <col min="4350" max="4350" width="32.7109375" style="183" customWidth="1"/>
    <col min="4351" max="4353" width="11.28515625" style="183" customWidth="1"/>
    <col min="4354" max="4354" width="9.140625" style="183"/>
    <col min="4355" max="4355" width="8" style="183" customWidth="1"/>
    <col min="4356" max="4605" width="9.140625" style="183"/>
    <col min="4606" max="4606" width="32.7109375" style="183" customWidth="1"/>
    <col min="4607" max="4609" width="11.28515625" style="183" customWidth="1"/>
    <col min="4610" max="4610" width="9.140625" style="183"/>
    <col min="4611" max="4611" width="8" style="183" customWidth="1"/>
    <col min="4612" max="4861" width="9.140625" style="183"/>
    <col min="4862" max="4862" width="32.7109375" style="183" customWidth="1"/>
    <col min="4863" max="4865" width="11.28515625" style="183" customWidth="1"/>
    <col min="4866" max="4866" width="9.140625" style="183"/>
    <col min="4867" max="4867" width="8" style="183" customWidth="1"/>
    <col min="4868" max="5117" width="9.140625" style="183"/>
    <col min="5118" max="5118" width="32.7109375" style="183" customWidth="1"/>
    <col min="5119" max="5121" width="11.28515625" style="183" customWidth="1"/>
    <col min="5122" max="5122" width="9.140625" style="183"/>
    <col min="5123" max="5123" width="8" style="183" customWidth="1"/>
    <col min="5124" max="5373" width="9.140625" style="183"/>
    <col min="5374" max="5374" width="32.7109375" style="183" customWidth="1"/>
    <col min="5375" max="5377" width="11.28515625" style="183" customWidth="1"/>
    <col min="5378" max="5378" width="9.140625" style="183"/>
    <col min="5379" max="5379" width="8" style="183" customWidth="1"/>
    <col min="5380" max="5629" width="9.140625" style="183"/>
    <col min="5630" max="5630" width="32.7109375" style="183" customWidth="1"/>
    <col min="5631" max="5633" width="11.28515625" style="183" customWidth="1"/>
    <col min="5634" max="5634" width="9.140625" style="183"/>
    <col min="5635" max="5635" width="8" style="183" customWidth="1"/>
    <col min="5636" max="5885" width="9.140625" style="183"/>
    <col min="5886" max="5886" width="32.7109375" style="183" customWidth="1"/>
    <col min="5887" max="5889" width="11.28515625" style="183" customWidth="1"/>
    <col min="5890" max="5890" width="9.140625" style="183"/>
    <col min="5891" max="5891" width="8" style="183" customWidth="1"/>
    <col min="5892" max="6141" width="9.140625" style="183"/>
    <col min="6142" max="6142" width="32.7109375" style="183" customWidth="1"/>
    <col min="6143" max="6145" width="11.28515625" style="183" customWidth="1"/>
    <col min="6146" max="6146" width="9.140625" style="183"/>
    <col min="6147" max="6147" width="8" style="183" customWidth="1"/>
    <col min="6148" max="6397" width="9.140625" style="183"/>
    <col min="6398" max="6398" width="32.7109375" style="183" customWidth="1"/>
    <col min="6399" max="6401" width="11.28515625" style="183" customWidth="1"/>
    <col min="6402" max="6402" width="9.140625" style="183"/>
    <col min="6403" max="6403" width="8" style="183" customWidth="1"/>
    <col min="6404" max="6653" width="9.140625" style="183"/>
    <col min="6654" max="6654" width="32.7109375" style="183" customWidth="1"/>
    <col min="6655" max="6657" width="11.28515625" style="183" customWidth="1"/>
    <col min="6658" max="6658" width="9.140625" style="183"/>
    <col min="6659" max="6659" width="8" style="183" customWidth="1"/>
    <col min="6660" max="6909" width="9.140625" style="183"/>
    <col min="6910" max="6910" width="32.7109375" style="183" customWidth="1"/>
    <col min="6911" max="6913" width="11.28515625" style="183" customWidth="1"/>
    <col min="6914" max="6914" width="9.140625" style="183"/>
    <col min="6915" max="6915" width="8" style="183" customWidth="1"/>
    <col min="6916" max="7165" width="9.140625" style="183"/>
    <col min="7166" max="7166" width="32.7109375" style="183" customWidth="1"/>
    <col min="7167" max="7169" width="11.28515625" style="183" customWidth="1"/>
    <col min="7170" max="7170" width="9.140625" style="183"/>
    <col min="7171" max="7171" width="8" style="183" customWidth="1"/>
    <col min="7172" max="7421" width="9.140625" style="183"/>
    <col min="7422" max="7422" width="32.7109375" style="183" customWidth="1"/>
    <col min="7423" max="7425" width="11.28515625" style="183" customWidth="1"/>
    <col min="7426" max="7426" width="9.140625" style="183"/>
    <col min="7427" max="7427" width="8" style="183" customWidth="1"/>
    <col min="7428" max="7677" width="9.140625" style="183"/>
    <col min="7678" max="7678" width="32.7109375" style="183" customWidth="1"/>
    <col min="7679" max="7681" width="11.28515625" style="183" customWidth="1"/>
    <col min="7682" max="7682" width="9.140625" style="183"/>
    <col min="7683" max="7683" width="8" style="183" customWidth="1"/>
    <col min="7684" max="7933" width="9.140625" style="183"/>
    <col min="7934" max="7934" width="32.7109375" style="183" customWidth="1"/>
    <col min="7935" max="7937" width="11.28515625" style="183" customWidth="1"/>
    <col min="7938" max="7938" width="9.140625" style="183"/>
    <col min="7939" max="7939" width="8" style="183" customWidth="1"/>
    <col min="7940" max="8189" width="9.140625" style="183"/>
    <col min="8190" max="8190" width="32.7109375" style="183" customWidth="1"/>
    <col min="8191" max="8193" width="11.28515625" style="183" customWidth="1"/>
    <col min="8194" max="8194" width="9.140625" style="183"/>
    <col min="8195" max="8195" width="8" style="183" customWidth="1"/>
    <col min="8196" max="8445" width="9.140625" style="183"/>
    <col min="8446" max="8446" width="32.7109375" style="183" customWidth="1"/>
    <col min="8447" max="8449" width="11.28515625" style="183" customWidth="1"/>
    <col min="8450" max="8450" width="9.140625" style="183"/>
    <col min="8451" max="8451" width="8" style="183" customWidth="1"/>
    <col min="8452" max="8701" width="9.140625" style="183"/>
    <col min="8702" max="8702" width="32.7109375" style="183" customWidth="1"/>
    <col min="8703" max="8705" width="11.28515625" style="183" customWidth="1"/>
    <col min="8706" max="8706" width="9.140625" style="183"/>
    <col min="8707" max="8707" width="8" style="183" customWidth="1"/>
    <col min="8708" max="8957" width="9.140625" style="183"/>
    <col min="8958" max="8958" width="32.7109375" style="183" customWidth="1"/>
    <col min="8959" max="8961" width="11.28515625" style="183" customWidth="1"/>
    <col min="8962" max="8962" width="9.140625" style="183"/>
    <col min="8963" max="8963" width="8" style="183" customWidth="1"/>
    <col min="8964" max="9213" width="9.140625" style="183"/>
    <col min="9214" max="9214" width="32.7109375" style="183" customWidth="1"/>
    <col min="9215" max="9217" width="11.28515625" style="183" customWidth="1"/>
    <col min="9218" max="9218" width="9.140625" style="183"/>
    <col min="9219" max="9219" width="8" style="183" customWidth="1"/>
    <col min="9220" max="9469" width="9.140625" style="183"/>
    <col min="9470" max="9470" width="32.7109375" style="183" customWidth="1"/>
    <col min="9471" max="9473" width="11.28515625" style="183" customWidth="1"/>
    <col min="9474" max="9474" width="9.140625" style="183"/>
    <col min="9475" max="9475" width="8" style="183" customWidth="1"/>
    <col min="9476" max="9725" width="9.140625" style="183"/>
    <col min="9726" max="9726" width="32.7109375" style="183" customWidth="1"/>
    <col min="9727" max="9729" width="11.28515625" style="183" customWidth="1"/>
    <col min="9730" max="9730" width="9.140625" style="183"/>
    <col min="9731" max="9731" width="8" style="183" customWidth="1"/>
    <col min="9732" max="9981" width="9.140625" style="183"/>
    <col min="9982" max="9982" width="32.7109375" style="183" customWidth="1"/>
    <col min="9983" max="9985" width="11.28515625" style="183" customWidth="1"/>
    <col min="9986" max="9986" width="9.140625" style="183"/>
    <col min="9987" max="9987" width="8" style="183" customWidth="1"/>
    <col min="9988" max="10237" width="9.140625" style="183"/>
    <col min="10238" max="10238" width="32.7109375" style="183" customWidth="1"/>
    <col min="10239" max="10241" width="11.28515625" style="183" customWidth="1"/>
    <col min="10242" max="10242" width="9.140625" style="183"/>
    <col min="10243" max="10243" width="8" style="183" customWidth="1"/>
    <col min="10244" max="10493" width="9.140625" style="183"/>
    <col min="10494" max="10494" width="32.7109375" style="183" customWidth="1"/>
    <col min="10495" max="10497" width="11.28515625" style="183" customWidth="1"/>
    <col min="10498" max="10498" width="9.140625" style="183"/>
    <col min="10499" max="10499" width="8" style="183" customWidth="1"/>
    <col min="10500" max="10749" width="9.140625" style="183"/>
    <col min="10750" max="10750" width="32.7109375" style="183" customWidth="1"/>
    <col min="10751" max="10753" width="11.28515625" style="183" customWidth="1"/>
    <col min="10754" max="10754" width="9.140625" style="183"/>
    <col min="10755" max="10755" width="8" style="183" customWidth="1"/>
    <col min="10756" max="11005" width="9.140625" style="183"/>
    <col min="11006" max="11006" width="32.7109375" style="183" customWidth="1"/>
    <col min="11007" max="11009" width="11.28515625" style="183" customWidth="1"/>
    <col min="11010" max="11010" width="9.140625" style="183"/>
    <col min="11011" max="11011" width="8" style="183" customWidth="1"/>
    <col min="11012" max="11261" width="9.140625" style="183"/>
    <col min="11262" max="11262" width="32.7109375" style="183" customWidth="1"/>
    <col min="11263" max="11265" width="11.28515625" style="183" customWidth="1"/>
    <col min="11266" max="11266" width="9.140625" style="183"/>
    <col min="11267" max="11267" width="8" style="183" customWidth="1"/>
    <col min="11268" max="11517" width="9.140625" style="183"/>
    <col min="11518" max="11518" width="32.7109375" style="183" customWidth="1"/>
    <col min="11519" max="11521" width="11.28515625" style="183" customWidth="1"/>
    <col min="11522" max="11522" width="9.140625" style="183"/>
    <col min="11523" max="11523" width="8" style="183" customWidth="1"/>
    <col min="11524" max="11773" width="9.140625" style="183"/>
    <col min="11774" max="11774" width="32.7109375" style="183" customWidth="1"/>
    <col min="11775" max="11777" width="11.28515625" style="183" customWidth="1"/>
    <col min="11778" max="11778" width="9.140625" style="183"/>
    <col min="11779" max="11779" width="8" style="183" customWidth="1"/>
    <col min="11780" max="12029" width="9.140625" style="183"/>
    <col min="12030" max="12030" width="32.7109375" style="183" customWidth="1"/>
    <col min="12031" max="12033" width="11.28515625" style="183" customWidth="1"/>
    <col min="12034" max="12034" width="9.140625" style="183"/>
    <col min="12035" max="12035" width="8" style="183" customWidth="1"/>
    <col min="12036" max="12285" width="9.140625" style="183"/>
    <col min="12286" max="12286" width="32.7109375" style="183" customWidth="1"/>
    <col min="12287" max="12289" width="11.28515625" style="183" customWidth="1"/>
    <col min="12290" max="12290" width="9.140625" style="183"/>
    <col min="12291" max="12291" width="8" style="183" customWidth="1"/>
    <col min="12292" max="12541" width="9.140625" style="183"/>
    <col min="12542" max="12542" width="32.7109375" style="183" customWidth="1"/>
    <col min="12543" max="12545" width="11.28515625" style="183" customWidth="1"/>
    <col min="12546" max="12546" width="9.140625" style="183"/>
    <col min="12547" max="12547" width="8" style="183" customWidth="1"/>
    <col min="12548" max="12797" width="9.140625" style="183"/>
    <col min="12798" max="12798" width="32.7109375" style="183" customWidth="1"/>
    <col min="12799" max="12801" width="11.28515625" style="183" customWidth="1"/>
    <col min="12802" max="12802" width="9.140625" style="183"/>
    <col min="12803" max="12803" width="8" style="183" customWidth="1"/>
    <col min="12804" max="13053" width="9.140625" style="183"/>
    <col min="13054" max="13054" width="32.7109375" style="183" customWidth="1"/>
    <col min="13055" max="13057" width="11.28515625" style="183" customWidth="1"/>
    <col min="13058" max="13058" width="9.140625" style="183"/>
    <col min="13059" max="13059" width="8" style="183" customWidth="1"/>
    <col min="13060" max="13309" width="9.140625" style="183"/>
    <col min="13310" max="13310" width="32.7109375" style="183" customWidth="1"/>
    <col min="13311" max="13313" width="11.28515625" style="183" customWidth="1"/>
    <col min="13314" max="13314" width="9.140625" style="183"/>
    <col min="13315" max="13315" width="8" style="183" customWidth="1"/>
    <col min="13316" max="13565" width="9.140625" style="183"/>
    <col min="13566" max="13566" width="32.7109375" style="183" customWidth="1"/>
    <col min="13567" max="13569" width="11.28515625" style="183" customWidth="1"/>
    <col min="13570" max="13570" width="9.140625" style="183"/>
    <col min="13571" max="13571" width="8" style="183" customWidth="1"/>
    <col min="13572" max="13821" width="9.140625" style="183"/>
    <col min="13822" max="13822" width="32.7109375" style="183" customWidth="1"/>
    <col min="13823" max="13825" width="11.28515625" style="183" customWidth="1"/>
    <col min="13826" max="13826" width="9.140625" style="183"/>
    <col min="13827" max="13827" width="8" style="183" customWidth="1"/>
    <col min="13828" max="14077" width="9.140625" style="183"/>
    <col min="14078" max="14078" width="32.7109375" style="183" customWidth="1"/>
    <col min="14079" max="14081" width="11.28515625" style="183" customWidth="1"/>
    <col min="14082" max="14082" width="9.140625" style="183"/>
    <col min="14083" max="14083" width="8" style="183" customWidth="1"/>
    <col min="14084" max="14333" width="9.140625" style="183"/>
    <col min="14334" max="14334" width="32.7109375" style="183" customWidth="1"/>
    <col min="14335" max="14337" width="11.28515625" style="183" customWidth="1"/>
    <col min="14338" max="14338" width="9.140625" style="183"/>
    <col min="14339" max="14339" width="8" style="183" customWidth="1"/>
    <col min="14340" max="14589" width="9.140625" style="183"/>
    <col min="14590" max="14590" width="32.7109375" style="183" customWidth="1"/>
    <col min="14591" max="14593" width="11.28515625" style="183" customWidth="1"/>
    <col min="14594" max="14594" width="9.140625" style="183"/>
    <col min="14595" max="14595" width="8" style="183" customWidth="1"/>
    <col min="14596" max="14845" width="9.140625" style="183"/>
    <col min="14846" max="14846" width="32.7109375" style="183" customWidth="1"/>
    <col min="14847" max="14849" width="11.28515625" style="183" customWidth="1"/>
    <col min="14850" max="14850" width="9.140625" style="183"/>
    <col min="14851" max="14851" width="8" style="183" customWidth="1"/>
    <col min="14852" max="15101" width="9.140625" style="183"/>
    <col min="15102" max="15102" width="32.7109375" style="183" customWidth="1"/>
    <col min="15103" max="15105" width="11.28515625" style="183" customWidth="1"/>
    <col min="15106" max="15106" width="9.140625" style="183"/>
    <col min="15107" max="15107" width="8" style="183" customWidth="1"/>
    <col min="15108" max="15357" width="9.140625" style="183"/>
    <col min="15358" max="15358" width="32.7109375" style="183" customWidth="1"/>
    <col min="15359" max="15361" width="11.28515625" style="183" customWidth="1"/>
    <col min="15362" max="15362" width="9.140625" style="183"/>
    <col min="15363" max="15363" width="8" style="183" customWidth="1"/>
    <col min="15364" max="15613" width="9.140625" style="183"/>
    <col min="15614" max="15614" width="32.7109375" style="183" customWidth="1"/>
    <col min="15615" max="15617" width="11.28515625" style="183" customWidth="1"/>
    <col min="15618" max="15618" width="9.140625" style="183"/>
    <col min="15619" max="15619" width="8" style="183" customWidth="1"/>
    <col min="15620" max="15869" width="9.140625" style="183"/>
    <col min="15870" max="15870" width="32.7109375" style="183" customWidth="1"/>
    <col min="15871" max="15873" width="11.28515625" style="183" customWidth="1"/>
    <col min="15874" max="15874" width="9.140625" style="183"/>
    <col min="15875" max="15875" width="8" style="183" customWidth="1"/>
    <col min="15876" max="16125" width="9.140625" style="183"/>
    <col min="16126" max="16126" width="32.7109375" style="183" customWidth="1"/>
    <col min="16127" max="16129" width="11.28515625" style="183" customWidth="1"/>
    <col min="16130" max="16130" width="9.140625" style="183"/>
    <col min="16131" max="16131" width="8" style="183" customWidth="1"/>
    <col min="16132" max="16384" width="9.140625" style="183"/>
  </cols>
  <sheetData>
    <row r="2" spans="3:9" x14ac:dyDescent="0.3">
      <c r="C2" s="177" t="s">
        <v>289</v>
      </c>
      <c r="D2" s="177"/>
      <c r="E2" s="177"/>
      <c r="F2" s="177"/>
      <c r="G2" s="177"/>
      <c r="H2" s="177"/>
      <c r="I2" s="177"/>
    </row>
    <row r="3" spans="3:9" s="184" customFormat="1" ht="15" customHeight="1" x14ac:dyDescent="0.25">
      <c r="C3" s="214" t="s">
        <v>290</v>
      </c>
      <c r="D3" s="215" t="s">
        <v>291</v>
      </c>
      <c r="E3" s="215"/>
      <c r="F3" s="215"/>
      <c r="G3" s="215"/>
      <c r="H3" s="215"/>
      <c r="I3" s="215"/>
    </row>
    <row r="4" spans="3:9" s="185" customFormat="1" ht="15" customHeight="1" x14ac:dyDescent="0.25">
      <c r="C4" s="216"/>
      <c r="D4" s="195">
        <v>2018</v>
      </c>
      <c r="E4" s="195">
        <v>2019</v>
      </c>
      <c r="F4" s="195">
        <v>2020</v>
      </c>
      <c r="G4" s="195">
        <v>2021</v>
      </c>
      <c r="H4" s="195">
        <v>2022</v>
      </c>
      <c r="I4" s="209">
        <v>2023</v>
      </c>
    </row>
    <row r="5" spans="3:9" s="184" customFormat="1" ht="15" customHeight="1" x14ac:dyDescent="0.25">
      <c r="C5" s="208"/>
      <c r="D5" s="196"/>
      <c r="E5" s="196"/>
      <c r="F5" s="196"/>
      <c r="G5" s="196"/>
      <c r="H5" s="196"/>
      <c r="I5" s="210"/>
    </row>
    <row r="6" spans="3:9" s="184" customFormat="1" ht="15" x14ac:dyDescent="0.25">
      <c r="C6" s="208" t="s">
        <v>292</v>
      </c>
      <c r="D6" s="217">
        <v>3.0452803717635533</v>
      </c>
      <c r="E6" s="217">
        <v>5.9554629436554762</v>
      </c>
      <c r="F6" s="217">
        <v>0.96202279167138727</v>
      </c>
      <c r="G6" s="217">
        <v>3.330596859219483</v>
      </c>
      <c r="H6" s="217">
        <v>9.5321537206721274</v>
      </c>
      <c r="I6" s="212">
        <v>3.8178740786241576</v>
      </c>
    </row>
    <row r="7" spans="3:9" x14ac:dyDescent="0.3">
      <c r="C7" s="186"/>
      <c r="D7" s="197"/>
      <c r="E7" s="197"/>
      <c r="F7" s="197"/>
      <c r="G7" s="197"/>
      <c r="H7" s="197"/>
      <c r="I7" s="211"/>
    </row>
    <row r="8" spans="3:9" x14ac:dyDescent="0.3">
      <c r="C8" s="187" t="s">
        <v>152</v>
      </c>
      <c r="D8" s="218">
        <v>4.442783702251802</v>
      </c>
      <c r="E8" s="218">
        <v>2.082837419661999</v>
      </c>
      <c r="F8" s="218">
        <v>5.0637752127783671</v>
      </c>
      <c r="G8" s="218">
        <v>3.8037934509039815</v>
      </c>
      <c r="H8" s="218">
        <v>9.2303347027162204</v>
      </c>
      <c r="I8" s="213">
        <v>5.6768256363147742</v>
      </c>
    </row>
    <row r="9" spans="3:9" x14ac:dyDescent="0.3">
      <c r="C9" s="186" t="s">
        <v>153</v>
      </c>
      <c r="D9" s="218">
        <v>-0.73212218625270964</v>
      </c>
      <c r="E9" s="218">
        <v>3.2393227316164683</v>
      </c>
      <c r="F9" s="218">
        <v>0.76154083497496572</v>
      </c>
      <c r="G9" s="218">
        <v>0.42603899857395788</v>
      </c>
      <c r="H9" s="218">
        <v>1.5820435593236084</v>
      </c>
      <c r="I9" s="213">
        <v>3.7213083677543892</v>
      </c>
    </row>
    <row r="10" spans="3:9" x14ac:dyDescent="0.3">
      <c r="C10" s="186" t="s">
        <v>77</v>
      </c>
      <c r="D10" s="218">
        <v>-0.18524775202428145</v>
      </c>
      <c r="E10" s="218">
        <v>4.2906234658811826</v>
      </c>
      <c r="F10" s="218">
        <v>3.9247081528902328</v>
      </c>
      <c r="G10" s="218">
        <v>2.1941079633740088</v>
      </c>
      <c r="H10" s="218">
        <v>10.200435020116643</v>
      </c>
      <c r="I10" s="213">
        <v>3.7581421687876002</v>
      </c>
    </row>
    <row r="11" spans="3:9" x14ac:dyDescent="0.3">
      <c r="C11" s="186" t="s">
        <v>9</v>
      </c>
      <c r="D11" s="218">
        <v>3.8040360198558147</v>
      </c>
      <c r="E11" s="218">
        <v>11.046763108569252</v>
      </c>
      <c r="F11" s="218">
        <v>0.99880729530430301</v>
      </c>
      <c r="G11" s="218">
        <v>2.8432727884749625</v>
      </c>
      <c r="H11" s="218">
        <v>14.384426390194861</v>
      </c>
      <c r="I11" s="213">
        <v>4.5743030464419689</v>
      </c>
    </row>
    <row r="12" spans="3:9" x14ac:dyDescent="0.3">
      <c r="C12" s="186" t="s">
        <v>293</v>
      </c>
      <c r="D12" s="218">
        <v>1.0517100622907947</v>
      </c>
      <c r="E12" s="218">
        <v>3.6661578093693379</v>
      </c>
      <c r="F12" s="218">
        <v>1.5556936103633205</v>
      </c>
      <c r="G12" s="218">
        <v>2.6640387954628579</v>
      </c>
      <c r="H12" s="218">
        <v>7.7496168313914779</v>
      </c>
      <c r="I12" s="213">
        <v>10.370135667460616</v>
      </c>
    </row>
    <row r="13" spans="3:9" x14ac:dyDescent="0.3">
      <c r="C13" s="186" t="s">
        <v>11</v>
      </c>
      <c r="D13" s="218">
        <v>2.2451540386374091</v>
      </c>
      <c r="E13" s="218">
        <v>1.3860491655175906</v>
      </c>
      <c r="F13" s="218">
        <v>2.3105639582600332</v>
      </c>
      <c r="G13" s="218">
        <v>3.5214944462958613</v>
      </c>
      <c r="H13" s="218">
        <v>0.84823403395151331</v>
      </c>
      <c r="I13" s="213">
        <v>1.4527364494762764</v>
      </c>
    </row>
    <row r="14" spans="3:9" x14ac:dyDescent="0.3">
      <c r="C14" s="186" t="s">
        <v>12</v>
      </c>
      <c r="D14" s="218">
        <v>7.5870415304469532</v>
      </c>
      <c r="E14" s="218">
        <v>2.8702153777480248</v>
      </c>
      <c r="F14" s="218">
        <v>-0.81514829359309715</v>
      </c>
      <c r="G14" s="218">
        <v>4.3821224802467356</v>
      </c>
      <c r="H14" s="218">
        <v>11.289080419182525</v>
      </c>
      <c r="I14" s="213">
        <v>2.5590907772780014</v>
      </c>
    </row>
    <row r="15" spans="3:9" x14ac:dyDescent="0.3">
      <c r="C15" s="186" t="s">
        <v>13</v>
      </c>
      <c r="D15" s="218">
        <v>0.9796066961460923</v>
      </c>
      <c r="E15" s="218">
        <v>7.6568401432285356</v>
      </c>
      <c r="F15" s="218">
        <v>5.8945006378713174</v>
      </c>
      <c r="G15" s="218">
        <v>3.69079747738175</v>
      </c>
      <c r="H15" s="218">
        <v>4.6903404340250461</v>
      </c>
      <c r="I15" s="213">
        <v>-0.98728174688108084</v>
      </c>
    </row>
    <row r="16" spans="3:9" x14ac:dyDescent="0.3">
      <c r="C16" s="186" t="s">
        <v>154</v>
      </c>
      <c r="D16" s="218">
        <v>-0.74214958578163248</v>
      </c>
      <c r="E16" s="218">
        <v>8.6627951208378704</v>
      </c>
      <c r="F16" s="218">
        <v>-3.2256061985110449</v>
      </c>
      <c r="G16" s="218">
        <v>1.7171302577528138</v>
      </c>
      <c r="H16" s="218">
        <v>5.3260516514181262</v>
      </c>
      <c r="I16" s="213">
        <v>2.9561712147811079</v>
      </c>
    </row>
    <row r="17" spans="3:9" x14ac:dyDescent="0.3">
      <c r="C17" s="186" t="s">
        <v>15</v>
      </c>
      <c r="D17" s="218">
        <v>3.1751762365739324</v>
      </c>
      <c r="E17" s="218">
        <v>4.8820822548173624</v>
      </c>
      <c r="F17" s="218">
        <v>4.2221384337652381</v>
      </c>
      <c r="G17" s="218">
        <v>1.3573302432762233</v>
      </c>
      <c r="H17" s="218">
        <v>1.7340897915990183</v>
      </c>
      <c r="I17" s="213">
        <v>2.5678225550262823</v>
      </c>
    </row>
    <row r="18" spans="3:9" x14ac:dyDescent="0.3">
      <c r="C18" s="186" t="s">
        <v>155</v>
      </c>
      <c r="D18" s="218">
        <v>-0.35289216058167483</v>
      </c>
      <c r="E18" s="218">
        <v>2.7545213102314392</v>
      </c>
      <c r="F18" s="218">
        <v>-0.34073454115794277</v>
      </c>
      <c r="G18" s="218">
        <v>2.8135202706741609</v>
      </c>
      <c r="H18" s="218">
        <v>6.0194380012804913</v>
      </c>
      <c r="I18" s="213">
        <v>3.6847538942701874</v>
      </c>
    </row>
    <row r="19" spans="3:9" x14ac:dyDescent="0.3">
      <c r="C19" s="186" t="s">
        <v>156</v>
      </c>
      <c r="D19" s="218">
        <v>0.71271577951586096</v>
      </c>
      <c r="E19" s="218">
        <v>0.48105534616146883</v>
      </c>
      <c r="F19" s="218">
        <v>1.2396475988351909</v>
      </c>
      <c r="G19" s="218">
        <v>4.9906726081815407</v>
      </c>
      <c r="H19" s="218">
        <v>3.2365087811677853</v>
      </c>
      <c r="I19" s="213">
        <v>2.493425275279364</v>
      </c>
    </row>
    <row r="20" spans="3:9" x14ac:dyDescent="0.3">
      <c r="C20" s="188" t="s">
        <v>294</v>
      </c>
    </row>
    <row r="21" spans="3:9" x14ac:dyDescent="0.3">
      <c r="C21" s="207" t="s">
        <v>295</v>
      </c>
      <c r="D21" s="219"/>
    </row>
    <row r="47" spans="3:3" s="190" customFormat="1" x14ac:dyDescent="0.3">
      <c r="C47" s="189"/>
    </row>
  </sheetData>
  <mergeCells count="3">
    <mergeCell ref="C2:I2"/>
    <mergeCell ref="C3:C4"/>
    <mergeCell ref="D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C58A-0FDA-40EA-B6AF-37CAD6313A30}">
  <dimension ref="C1:L69"/>
  <sheetViews>
    <sheetView workbookViewId="0">
      <selection activeCell="O26" sqref="O26"/>
    </sheetView>
  </sheetViews>
  <sheetFormatPr defaultColWidth="9.140625" defaultRowHeight="15" x14ac:dyDescent="0.25"/>
  <cols>
    <col min="1" max="1" width="9.140625" style="222"/>
    <col min="2" max="2" width="3.140625" style="222" customWidth="1"/>
    <col min="3" max="3" width="9.140625" style="222"/>
    <col min="4" max="4" width="1.85546875" style="222" customWidth="1"/>
    <col min="5" max="6" width="5.7109375" style="222" customWidth="1"/>
    <col min="7" max="7" width="9" style="222" customWidth="1"/>
    <col min="8" max="9" width="5.7109375" style="222" customWidth="1"/>
    <col min="10" max="11" width="9.140625" style="222"/>
    <col min="12" max="12" width="3.85546875" style="222" customWidth="1"/>
    <col min="13" max="259" width="9.140625" style="222"/>
    <col min="260" max="260" width="1.85546875" style="222" customWidth="1"/>
    <col min="261" max="262" width="9.140625" style="222"/>
    <col min="263" max="263" width="9" style="222" customWidth="1"/>
    <col min="264" max="515" width="9.140625" style="222"/>
    <col min="516" max="516" width="1.85546875" style="222" customWidth="1"/>
    <col min="517" max="518" width="9.140625" style="222"/>
    <col min="519" max="519" width="9" style="222" customWidth="1"/>
    <col min="520" max="771" width="9.140625" style="222"/>
    <col min="772" max="772" width="1.85546875" style="222" customWidth="1"/>
    <col min="773" max="774" width="9.140625" style="222"/>
    <col min="775" max="775" width="9" style="222" customWidth="1"/>
    <col min="776" max="1027" width="9.140625" style="222"/>
    <col min="1028" max="1028" width="1.85546875" style="222" customWidth="1"/>
    <col min="1029" max="1030" width="9.140625" style="222"/>
    <col min="1031" max="1031" width="9" style="222" customWidth="1"/>
    <col min="1032" max="1283" width="9.140625" style="222"/>
    <col min="1284" max="1284" width="1.85546875" style="222" customWidth="1"/>
    <col min="1285" max="1286" width="9.140625" style="222"/>
    <col min="1287" max="1287" width="9" style="222" customWidth="1"/>
    <col min="1288" max="1539" width="9.140625" style="222"/>
    <col min="1540" max="1540" width="1.85546875" style="222" customWidth="1"/>
    <col min="1541" max="1542" width="9.140625" style="222"/>
    <col min="1543" max="1543" width="9" style="222" customWidth="1"/>
    <col min="1544" max="1795" width="9.140625" style="222"/>
    <col min="1796" max="1796" width="1.85546875" style="222" customWidth="1"/>
    <col min="1797" max="1798" width="9.140625" style="222"/>
    <col min="1799" max="1799" width="9" style="222" customWidth="1"/>
    <col min="1800" max="2051" width="9.140625" style="222"/>
    <col min="2052" max="2052" width="1.85546875" style="222" customWidth="1"/>
    <col min="2053" max="2054" width="9.140625" style="222"/>
    <col min="2055" max="2055" width="9" style="222" customWidth="1"/>
    <col min="2056" max="2307" width="9.140625" style="222"/>
    <col min="2308" max="2308" width="1.85546875" style="222" customWidth="1"/>
    <col min="2309" max="2310" width="9.140625" style="222"/>
    <col min="2311" max="2311" width="9" style="222" customWidth="1"/>
    <col min="2312" max="2563" width="9.140625" style="222"/>
    <col min="2564" max="2564" width="1.85546875" style="222" customWidth="1"/>
    <col min="2565" max="2566" width="9.140625" style="222"/>
    <col min="2567" max="2567" width="9" style="222" customWidth="1"/>
    <col min="2568" max="2819" width="9.140625" style="222"/>
    <col min="2820" max="2820" width="1.85546875" style="222" customWidth="1"/>
    <col min="2821" max="2822" width="9.140625" style="222"/>
    <col min="2823" max="2823" width="9" style="222" customWidth="1"/>
    <col min="2824" max="3075" width="9.140625" style="222"/>
    <col min="3076" max="3076" width="1.85546875" style="222" customWidth="1"/>
    <col min="3077" max="3078" width="9.140625" style="222"/>
    <col min="3079" max="3079" width="9" style="222" customWidth="1"/>
    <col min="3080" max="3331" width="9.140625" style="222"/>
    <col min="3332" max="3332" width="1.85546875" style="222" customWidth="1"/>
    <col min="3333" max="3334" width="9.140625" style="222"/>
    <col min="3335" max="3335" width="9" style="222" customWidth="1"/>
    <col min="3336" max="3587" width="9.140625" style="222"/>
    <col min="3588" max="3588" width="1.85546875" style="222" customWidth="1"/>
    <col min="3589" max="3590" width="9.140625" style="222"/>
    <col min="3591" max="3591" width="9" style="222" customWidth="1"/>
    <col min="3592" max="3843" width="9.140625" style="222"/>
    <col min="3844" max="3844" width="1.85546875" style="222" customWidth="1"/>
    <col min="3845" max="3846" width="9.140625" style="222"/>
    <col min="3847" max="3847" width="9" style="222" customWidth="1"/>
    <col min="3848" max="4099" width="9.140625" style="222"/>
    <col min="4100" max="4100" width="1.85546875" style="222" customWidth="1"/>
    <col min="4101" max="4102" width="9.140625" style="222"/>
    <col min="4103" max="4103" width="9" style="222" customWidth="1"/>
    <col min="4104" max="4355" width="9.140625" style="222"/>
    <col min="4356" max="4356" width="1.85546875" style="222" customWidth="1"/>
    <col min="4357" max="4358" width="9.140625" style="222"/>
    <col min="4359" max="4359" width="9" style="222" customWidth="1"/>
    <col min="4360" max="4611" width="9.140625" style="222"/>
    <col min="4612" max="4612" width="1.85546875" style="222" customWidth="1"/>
    <col min="4613" max="4614" width="9.140625" style="222"/>
    <col min="4615" max="4615" width="9" style="222" customWidth="1"/>
    <col min="4616" max="4867" width="9.140625" style="222"/>
    <col min="4868" max="4868" width="1.85546875" style="222" customWidth="1"/>
    <col min="4869" max="4870" width="9.140625" style="222"/>
    <col min="4871" max="4871" width="9" style="222" customWidth="1"/>
    <col min="4872" max="5123" width="9.140625" style="222"/>
    <col min="5124" max="5124" width="1.85546875" style="222" customWidth="1"/>
    <col min="5125" max="5126" width="9.140625" style="222"/>
    <col min="5127" max="5127" width="9" style="222" customWidth="1"/>
    <col min="5128" max="5379" width="9.140625" style="222"/>
    <col min="5380" max="5380" width="1.85546875" style="222" customWidth="1"/>
    <col min="5381" max="5382" width="9.140625" style="222"/>
    <col min="5383" max="5383" width="9" style="222" customWidth="1"/>
    <col min="5384" max="5635" width="9.140625" style="222"/>
    <col min="5636" max="5636" width="1.85546875" style="222" customWidth="1"/>
    <col min="5637" max="5638" width="9.140625" style="222"/>
    <col min="5639" max="5639" width="9" style="222" customWidth="1"/>
    <col min="5640" max="5891" width="9.140625" style="222"/>
    <col min="5892" max="5892" width="1.85546875" style="222" customWidth="1"/>
    <col min="5893" max="5894" width="9.140625" style="222"/>
    <col min="5895" max="5895" width="9" style="222" customWidth="1"/>
    <col min="5896" max="6147" width="9.140625" style="222"/>
    <col min="6148" max="6148" width="1.85546875" style="222" customWidth="1"/>
    <col min="6149" max="6150" width="9.140625" style="222"/>
    <col min="6151" max="6151" width="9" style="222" customWidth="1"/>
    <col min="6152" max="6403" width="9.140625" style="222"/>
    <col min="6404" max="6404" width="1.85546875" style="222" customWidth="1"/>
    <col min="6405" max="6406" width="9.140625" style="222"/>
    <col min="6407" max="6407" width="9" style="222" customWidth="1"/>
    <col min="6408" max="6659" width="9.140625" style="222"/>
    <col min="6660" max="6660" width="1.85546875" style="222" customWidth="1"/>
    <col min="6661" max="6662" width="9.140625" style="222"/>
    <col min="6663" max="6663" width="9" style="222" customWidth="1"/>
    <col min="6664" max="6915" width="9.140625" style="222"/>
    <col min="6916" max="6916" width="1.85546875" style="222" customWidth="1"/>
    <col min="6917" max="6918" width="9.140625" style="222"/>
    <col min="6919" max="6919" width="9" style="222" customWidth="1"/>
    <col min="6920" max="7171" width="9.140625" style="222"/>
    <col min="7172" max="7172" width="1.85546875" style="222" customWidth="1"/>
    <col min="7173" max="7174" width="9.140625" style="222"/>
    <col min="7175" max="7175" width="9" style="222" customWidth="1"/>
    <col min="7176" max="7427" width="9.140625" style="222"/>
    <col min="7428" max="7428" width="1.85546875" style="222" customWidth="1"/>
    <col min="7429" max="7430" width="9.140625" style="222"/>
    <col min="7431" max="7431" width="9" style="222" customWidth="1"/>
    <col min="7432" max="7683" width="9.140625" style="222"/>
    <col min="7684" max="7684" width="1.85546875" style="222" customWidth="1"/>
    <col min="7685" max="7686" width="9.140625" style="222"/>
    <col min="7687" max="7687" width="9" style="222" customWidth="1"/>
    <col min="7688" max="7939" width="9.140625" style="222"/>
    <col min="7940" max="7940" width="1.85546875" style="222" customWidth="1"/>
    <col min="7941" max="7942" width="9.140625" style="222"/>
    <col min="7943" max="7943" width="9" style="222" customWidth="1"/>
    <col min="7944" max="8195" width="9.140625" style="222"/>
    <col min="8196" max="8196" width="1.85546875" style="222" customWidth="1"/>
    <col min="8197" max="8198" width="9.140625" style="222"/>
    <col min="8199" max="8199" width="9" style="222" customWidth="1"/>
    <col min="8200" max="8451" width="9.140625" style="222"/>
    <col min="8452" max="8452" width="1.85546875" style="222" customWidth="1"/>
    <col min="8453" max="8454" width="9.140625" style="222"/>
    <col min="8455" max="8455" width="9" style="222" customWidth="1"/>
    <col min="8456" max="8707" width="9.140625" style="222"/>
    <col min="8708" max="8708" width="1.85546875" style="222" customWidth="1"/>
    <col min="8709" max="8710" width="9.140625" style="222"/>
    <col min="8711" max="8711" width="9" style="222" customWidth="1"/>
    <col min="8712" max="8963" width="9.140625" style="222"/>
    <col min="8964" max="8964" width="1.85546875" style="222" customWidth="1"/>
    <col min="8965" max="8966" width="9.140625" style="222"/>
    <col min="8967" max="8967" width="9" style="222" customWidth="1"/>
    <col min="8968" max="9219" width="9.140625" style="222"/>
    <col min="9220" max="9220" width="1.85546875" style="222" customWidth="1"/>
    <col min="9221" max="9222" width="9.140625" style="222"/>
    <col min="9223" max="9223" width="9" style="222" customWidth="1"/>
    <col min="9224" max="9475" width="9.140625" style="222"/>
    <col min="9476" max="9476" width="1.85546875" style="222" customWidth="1"/>
    <col min="9477" max="9478" width="9.140625" style="222"/>
    <col min="9479" max="9479" width="9" style="222" customWidth="1"/>
    <col min="9480" max="9731" width="9.140625" style="222"/>
    <col min="9732" max="9732" width="1.85546875" style="222" customWidth="1"/>
    <col min="9733" max="9734" width="9.140625" style="222"/>
    <col min="9735" max="9735" width="9" style="222" customWidth="1"/>
    <col min="9736" max="9987" width="9.140625" style="222"/>
    <col min="9988" max="9988" width="1.85546875" style="222" customWidth="1"/>
    <col min="9989" max="9990" width="9.140625" style="222"/>
    <col min="9991" max="9991" width="9" style="222" customWidth="1"/>
    <col min="9992" max="10243" width="9.140625" style="222"/>
    <col min="10244" max="10244" width="1.85546875" style="222" customWidth="1"/>
    <col min="10245" max="10246" width="9.140625" style="222"/>
    <col min="10247" max="10247" width="9" style="222" customWidth="1"/>
    <col min="10248" max="10499" width="9.140625" style="222"/>
    <col min="10500" max="10500" width="1.85546875" style="222" customWidth="1"/>
    <col min="10501" max="10502" width="9.140625" style="222"/>
    <col min="10503" max="10503" width="9" style="222" customWidth="1"/>
    <col min="10504" max="10755" width="9.140625" style="222"/>
    <col min="10756" max="10756" width="1.85546875" style="222" customWidth="1"/>
    <col min="10757" max="10758" width="9.140625" style="222"/>
    <col min="10759" max="10759" width="9" style="222" customWidth="1"/>
    <col min="10760" max="11011" width="9.140625" style="222"/>
    <col min="11012" max="11012" width="1.85546875" style="222" customWidth="1"/>
    <col min="11013" max="11014" width="9.140625" style="222"/>
    <col min="11015" max="11015" width="9" style="222" customWidth="1"/>
    <col min="11016" max="11267" width="9.140625" style="222"/>
    <col min="11268" max="11268" width="1.85546875" style="222" customWidth="1"/>
    <col min="11269" max="11270" width="9.140625" style="222"/>
    <col min="11271" max="11271" width="9" style="222" customWidth="1"/>
    <col min="11272" max="11523" width="9.140625" style="222"/>
    <col min="11524" max="11524" width="1.85546875" style="222" customWidth="1"/>
    <col min="11525" max="11526" width="9.140625" style="222"/>
    <col min="11527" max="11527" width="9" style="222" customWidth="1"/>
    <col min="11528" max="11779" width="9.140625" style="222"/>
    <col min="11780" max="11780" width="1.85546875" style="222" customWidth="1"/>
    <col min="11781" max="11782" width="9.140625" style="222"/>
    <col min="11783" max="11783" width="9" style="222" customWidth="1"/>
    <col min="11784" max="12035" width="9.140625" style="222"/>
    <col min="12036" max="12036" width="1.85546875" style="222" customWidth="1"/>
    <col min="12037" max="12038" width="9.140625" style="222"/>
    <col min="12039" max="12039" width="9" style="222" customWidth="1"/>
    <col min="12040" max="12291" width="9.140625" style="222"/>
    <col min="12292" max="12292" width="1.85546875" style="222" customWidth="1"/>
    <col min="12293" max="12294" width="9.140625" style="222"/>
    <col min="12295" max="12295" width="9" style="222" customWidth="1"/>
    <col min="12296" max="12547" width="9.140625" style="222"/>
    <col min="12548" max="12548" width="1.85546875" style="222" customWidth="1"/>
    <col min="12549" max="12550" width="9.140625" style="222"/>
    <col min="12551" max="12551" width="9" style="222" customWidth="1"/>
    <col min="12552" max="12803" width="9.140625" style="222"/>
    <col min="12804" max="12804" width="1.85546875" style="222" customWidth="1"/>
    <col min="12805" max="12806" width="9.140625" style="222"/>
    <col min="12807" max="12807" width="9" style="222" customWidth="1"/>
    <col min="12808" max="13059" width="9.140625" style="222"/>
    <col min="13060" max="13060" width="1.85546875" style="222" customWidth="1"/>
    <col min="13061" max="13062" width="9.140625" style="222"/>
    <col min="13063" max="13063" width="9" style="222" customWidth="1"/>
    <col min="13064" max="13315" width="9.140625" style="222"/>
    <col min="13316" max="13316" width="1.85546875" style="222" customWidth="1"/>
    <col min="13317" max="13318" width="9.140625" style="222"/>
    <col min="13319" max="13319" width="9" style="222" customWidth="1"/>
    <col min="13320" max="13571" width="9.140625" style="222"/>
    <col min="13572" max="13572" width="1.85546875" style="222" customWidth="1"/>
    <col min="13573" max="13574" width="9.140625" style="222"/>
    <col min="13575" max="13575" width="9" style="222" customWidth="1"/>
    <col min="13576" max="13827" width="9.140625" style="222"/>
    <col min="13828" max="13828" width="1.85546875" style="222" customWidth="1"/>
    <col min="13829" max="13830" width="9.140625" style="222"/>
    <col min="13831" max="13831" width="9" style="222" customWidth="1"/>
    <col min="13832" max="14083" width="9.140625" style="222"/>
    <col min="14084" max="14084" width="1.85546875" style="222" customWidth="1"/>
    <col min="14085" max="14086" width="9.140625" style="222"/>
    <col min="14087" max="14087" width="9" style="222" customWidth="1"/>
    <col min="14088" max="14339" width="9.140625" style="222"/>
    <col min="14340" max="14340" width="1.85546875" style="222" customWidth="1"/>
    <col min="14341" max="14342" width="9.140625" style="222"/>
    <col min="14343" max="14343" width="9" style="222" customWidth="1"/>
    <col min="14344" max="14595" width="9.140625" style="222"/>
    <col min="14596" max="14596" width="1.85546875" style="222" customWidth="1"/>
    <col min="14597" max="14598" width="9.140625" style="222"/>
    <col min="14599" max="14599" width="9" style="222" customWidth="1"/>
    <col min="14600" max="14851" width="9.140625" style="222"/>
    <col min="14852" max="14852" width="1.85546875" style="222" customWidth="1"/>
    <col min="14853" max="14854" width="9.140625" style="222"/>
    <col min="14855" max="14855" width="9" style="222" customWidth="1"/>
    <col min="14856" max="15107" width="9.140625" style="222"/>
    <col min="15108" max="15108" width="1.85546875" style="222" customWidth="1"/>
    <col min="15109" max="15110" width="9.140625" style="222"/>
    <col min="15111" max="15111" width="9" style="222" customWidth="1"/>
    <col min="15112" max="15363" width="9.140625" style="222"/>
    <col min="15364" max="15364" width="1.85546875" style="222" customWidth="1"/>
    <col min="15365" max="15366" width="9.140625" style="222"/>
    <col min="15367" max="15367" width="9" style="222" customWidth="1"/>
    <col min="15368" max="15619" width="9.140625" style="222"/>
    <col min="15620" max="15620" width="1.85546875" style="222" customWidth="1"/>
    <col min="15621" max="15622" width="9.140625" style="222"/>
    <col min="15623" max="15623" width="9" style="222" customWidth="1"/>
    <col min="15624" max="15875" width="9.140625" style="222"/>
    <col min="15876" max="15876" width="1.85546875" style="222" customWidth="1"/>
    <col min="15877" max="15878" width="9.140625" style="222"/>
    <col min="15879" max="15879" width="9" style="222" customWidth="1"/>
    <col min="15880" max="16131" width="9.140625" style="222"/>
    <col min="16132" max="16132" width="1.85546875" style="222" customWidth="1"/>
    <col min="16133" max="16134" width="9.140625" style="222"/>
    <col min="16135" max="16135" width="9" style="222" customWidth="1"/>
    <col min="16136" max="16384" width="9.140625" style="222"/>
  </cols>
  <sheetData>
    <row r="1" spans="3:11" s="222" customFormat="1" ht="12" customHeight="1" x14ac:dyDescent="0.25"/>
    <row r="2" spans="3:11" s="222" customFormat="1" ht="12" customHeight="1" x14ac:dyDescent="0.25">
      <c r="C2" s="154" t="s">
        <v>49</v>
      </c>
      <c r="D2" s="154"/>
      <c r="E2" s="154"/>
      <c r="F2" s="154"/>
      <c r="G2" s="154"/>
      <c r="H2" s="154"/>
      <c r="I2" s="154"/>
      <c r="J2" s="154"/>
      <c r="K2" s="154"/>
    </row>
    <row r="3" spans="3:11" s="222" customFormat="1" ht="12" customHeight="1" x14ac:dyDescent="0.25">
      <c r="C3" s="140"/>
      <c r="D3" s="140"/>
      <c r="E3" s="140"/>
      <c r="F3" s="140"/>
      <c r="G3" s="140"/>
      <c r="H3" s="140"/>
      <c r="I3" s="140"/>
      <c r="J3" s="140"/>
      <c r="K3" s="140"/>
    </row>
    <row r="4" spans="3:11" s="222" customFormat="1" ht="12" customHeight="1" x14ac:dyDescent="0.25">
      <c r="C4" s="154" t="s">
        <v>50</v>
      </c>
      <c r="D4" s="154"/>
      <c r="E4" s="154"/>
      <c r="F4" s="154"/>
      <c r="G4" s="154"/>
      <c r="H4" s="154"/>
      <c r="I4" s="154"/>
      <c r="J4" s="154"/>
      <c r="K4" s="154"/>
    </row>
    <row r="5" spans="3:11" s="222" customFormat="1" ht="12" customHeight="1" x14ac:dyDescent="0.25">
      <c r="C5" s="140"/>
      <c r="D5" s="140"/>
      <c r="E5" s="140"/>
      <c r="F5" s="140"/>
      <c r="G5" s="140"/>
      <c r="H5" s="140"/>
      <c r="I5" s="140"/>
      <c r="J5" s="140"/>
      <c r="K5" s="140"/>
    </row>
    <row r="6" spans="3:11" s="222" customFormat="1" ht="12" customHeight="1" thickBot="1" x14ac:dyDescent="0.3">
      <c r="C6" s="226"/>
      <c r="D6" s="226"/>
      <c r="E6" s="226"/>
      <c r="F6" s="226"/>
      <c r="G6" s="226"/>
      <c r="H6" s="226"/>
      <c r="I6" s="226"/>
      <c r="J6" s="226"/>
      <c r="K6" s="226"/>
    </row>
    <row r="7" spans="3:11" s="222" customFormat="1" x14ac:dyDescent="0.25">
      <c r="C7" s="227" t="s">
        <v>51</v>
      </c>
      <c r="D7" s="228"/>
      <c r="E7" s="229"/>
      <c r="F7" s="229"/>
      <c r="G7" s="228" t="s">
        <v>34</v>
      </c>
      <c r="H7" s="229"/>
      <c r="I7" s="229"/>
      <c r="J7" s="229" t="s">
        <v>52</v>
      </c>
      <c r="K7" s="230"/>
    </row>
    <row r="8" spans="3:11" s="222" customFormat="1" ht="12.75" customHeight="1" x14ac:dyDescent="0.25">
      <c r="C8" s="231"/>
      <c r="D8" s="232"/>
      <c r="E8" s="232"/>
      <c r="F8" s="232"/>
      <c r="G8" s="232"/>
      <c r="H8" s="232"/>
      <c r="I8" s="232"/>
      <c r="J8" s="232" t="s">
        <v>53</v>
      </c>
      <c r="K8" s="233"/>
    </row>
    <row r="9" spans="3:11" s="222" customFormat="1" ht="12.75" customHeight="1" x14ac:dyDescent="0.25">
      <c r="C9" s="234"/>
      <c r="D9" s="235"/>
      <c r="E9" s="235"/>
      <c r="F9" s="235"/>
      <c r="G9" s="235"/>
      <c r="H9" s="235"/>
      <c r="I9" s="235"/>
      <c r="J9" s="235"/>
      <c r="K9" s="236"/>
    </row>
    <row r="10" spans="3:11" s="222" customFormat="1" ht="12.75" hidden="1" customHeight="1" x14ac:dyDescent="0.25">
      <c r="C10" s="234">
        <v>1999</v>
      </c>
      <c r="D10" s="235"/>
      <c r="E10" s="235"/>
      <c r="F10" s="235"/>
      <c r="G10" s="237">
        <f>AVERAGE([1]Link!I83:I85)</f>
        <v>74.899999999999991</v>
      </c>
      <c r="H10" s="235"/>
      <c r="I10" s="235"/>
      <c r="J10" s="237" t="e">
        <f t="shared" ref="J10:J20" si="0" xml:space="preserve"> ((G10-G9) /G9)*100</f>
        <v>#DIV/0!</v>
      </c>
      <c r="K10" s="236"/>
    </row>
    <row r="11" spans="3:11" s="222" customFormat="1" ht="12.75" hidden="1" customHeight="1" x14ac:dyDescent="0.25">
      <c r="C11" s="238">
        <v>2000</v>
      </c>
      <c r="D11" s="235"/>
      <c r="E11" s="235"/>
      <c r="F11" s="235"/>
      <c r="G11" s="237">
        <f>AVERAGE([1]Link!I87:I90)</f>
        <v>77.3</v>
      </c>
      <c r="H11" s="235"/>
      <c r="I11" s="235"/>
      <c r="J11" s="237">
        <f t="shared" si="0"/>
        <v>3.2042723631508756</v>
      </c>
      <c r="K11" s="236"/>
    </row>
    <row r="12" spans="3:11" s="222" customFormat="1" ht="12.75" hidden="1" customHeight="1" x14ac:dyDescent="0.25">
      <c r="C12" s="238">
        <v>2001</v>
      </c>
      <c r="D12" s="235"/>
      <c r="E12" s="235"/>
      <c r="F12" s="235"/>
      <c r="G12" s="237">
        <f>AVERAGE([1]Link!I91:I94)</f>
        <v>78.200000000000017</v>
      </c>
      <c r="H12" s="235"/>
      <c r="I12" s="235"/>
      <c r="J12" s="237">
        <f t="shared" si="0"/>
        <v>1.1642949547218886</v>
      </c>
      <c r="K12" s="236"/>
    </row>
    <row r="13" spans="3:11" s="222" customFormat="1" ht="12.75" hidden="1" customHeight="1" x14ac:dyDescent="0.25">
      <c r="C13" s="238">
        <v>2002</v>
      </c>
      <c r="D13" s="235"/>
      <c r="E13" s="235"/>
      <c r="F13" s="235"/>
      <c r="G13" s="237">
        <f>AVERAGE([1]Link!I95:I98)</f>
        <v>80.174999999999997</v>
      </c>
      <c r="H13" s="235"/>
      <c r="I13" s="235"/>
      <c r="J13" s="237">
        <f t="shared" si="0"/>
        <v>2.5255754475703065</v>
      </c>
      <c r="K13" s="236"/>
    </row>
    <row r="14" spans="3:11" s="222" customFormat="1" ht="12.75" hidden="1" customHeight="1" x14ac:dyDescent="0.25">
      <c r="C14" s="238">
        <v>2003</v>
      </c>
      <c r="D14" s="235"/>
      <c r="E14" s="235"/>
      <c r="F14" s="235"/>
      <c r="G14" s="237">
        <f>AVERAGE([1]Link!I99:I102)</f>
        <v>80.599999999999994</v>
      </c>
      <c r="H14" s="235"/>
      <c r="I14" s="235"/>
      <c r="J14" s="237">
        <f t="shared" si="0"/>
        <v>0.53009042719051724</v>
      </c>
      <c r="K14" s="236"/>
    </row>
    <row r="15" spans="3:11" s="222" customFormat="1" ht="12.75" hidden="1" customHeight="1" x14ac:dyDescent="0.25">
      <c r="C15" s="238">
        <v>2004</v>
      </c>
      <c r="D15" s="235"/>
      <c r="E15" s="235"/>
      <c r="F15" s="235"/>
      <c r="G15" s="237">
        <f>AVERAGE([1]Link!I103:I106)</f>
        <v>84.2</v>
      </c>
      <c r="H15" s="235"/>
      <c r="I15" s="235"/>
      <c r="J15" s="237">
        <f t="shared" si="0"/>
        <v>4.4665012406948001</v>
      </c>
      <c r="K15" s="236"/>
    </row>
    <row r="16" spans="3:11" s="222" customFormat="1" ht="12.75" hidden="1" customHeight="1" x14ac:dyDescent="0.25">
      <c r="C16" s="238">
        <v>2005</v>
      </c>
      <c r="D16" s="235"/>
      <c r="E16" s="235"/>
      <c r="F16" s="235"/>
      <c r="G16" s="237">
        <f>AVERAGE([1]Link!I107:I110)</f>
        <v>90.35</v>
      </c>
      <c r="H16" s="235"/>
      <c r="I16" s="235"/>
      <c r="J16" s="237">
        <f t="shared" si="0"/>
        <v>7.3040380047505833</v>
      </c>
      <c r="K16" s="236"/>
    </row>
    <row r="17" spans="3:11" s="222" customFormat="1" ht="12" hidden="1" customHeight="1" x14ac:dyDescent="0.25">
      <c r="C17" s="238">
        <v>2006</v>
      </c>
      <c r="D17" s="239"/>
      <c r="E17" s="239"/>
      <c r="F17" s="239"/>
      <c r="G17" s="237">
        <f>AVERAGE([1]Link!I111:I114)</f>
        <v>91.025000000000006</v>
      </c>
      <c r="H17" s="239"/>
      <c r="I17" s="239"/>
      <c r="J17" s="237">
        <f t="shared" si="0"/>
        <v>0.74709463198673098</v>
      </c>
      <c r="K17" s="240"/>
    </row>
    <row r="18" spans="3:11" s="222" customFormat="1" ht="12" hidden="1" customHeight="1" x14ac:dyDescent="0.25">
      <c r="C18" s="238">
        <v>2007</v>
      </c>
      <c r="D18" s="239"/>
      <c r="E18" s="239"/>
      <c r="F18" s="239"/>
      <c r="G18" s="237">
        <f>AVERAGE([1]Link!I115:I118)</f>
        <v>93.674999999999997</v>
      </c>
      <c r="H18" s="239"/>
      <c r="I18" s="239"/>
      <c r="J18" s="237">
        <f t="shared" si="0"/>
        <v>2.9112881076627204</v>
      </c>
      <c r="K18" s="240"/>
    </row>
    <row r="19" spans="3:11" s="222" customFormat="1" ht="12" hidden="1" customHeight="1" x14ac:dyDescent="0.25">
      <c r="C19" s="238">
        <v>2008</v>
      </c>
      <c r="D19" s="239"/>
      <c r="E19" s="239"/>
      <c r="F19" s="239"/>
      <c r="G19" s="237">
        <f>AVERAGE([1]Link!I119:I122)</f>
        <v>97.55</v>
      </c>
      <c r="H19" s="239"/>
      <c r="I19" s="239"/>
      <c r="J19" s="237">
        <f t="shared" si="0"/>
        <v>4.1366426474512945</v>
      </c>
      <c r="K19" s="240"/>
    </row>
    <row r="20" spans="3:11" s="222" customFormat="1" hidden="1" x14ac:dyDescent="0.25">
      <c r="C20" s="238">
        <v>2009</v>
      </c>
      <c r="D20" s="239"/>
      <c r="E20" s="239"/>
      <c r="F20" s="239"/>
      <c r="G20" s="237">
        <f>AVERAGE([1]Link!I123:I126)</f>
        <v>96.075000000000003</v>
      </c>
      <c r="H20" s="239"/>
      <c r="I20" s="239"/>
      <c r="J20" s="237">
        <f t="shared" si="0"/>
        <v>-1.5120451050743151</v>
      </c>
      <c r="K20" s="240"/>
    </row>
    <row r="21" spans="3:11" s="222" customFormat="1" ht="17.25" x14ac:dyDescent="0.25">
      <c r="C21" s="238">
        <v>2010</v>
      </c>
      <c r="D21" s="241"/>
      <c r="E21" s="239"/>
      <c r="F21" s="239"/>
      <c r="G21" s="237">
        <v>96.375</v>
      </c>
      <c r="H21" s="235"/>
      <c r="I21" s="235"/>
      <c r="J21" s="237">
        <v>0.31225604996096507</v>
      </c>
      <c r="K21" s="240"/>
    </row>
    <row r="22" spans="3:11" s="222" customFormat="1" x14ac:dyDescent="0.25">
      <c r="C22" s="238">
        <v>2011</v>
      </c>
      <c r="D22" s="235"/>
      <c r="E22" s="235"/>
      <c r="F22" s="235"/>
      <c r="G22" s="237">
        <v>97.625</v>
      </c>
      <c r="H22" s="239"/>
      <c r="I22" s="239"/>
      <c r="J22" s="237">
        <v>1.2970168612191959</v>
      </c>
      <c r="K22" s="240"/>
    </row>
    <row r="23" spans="3:11" s="222" customFormat="1" x14ac:dyDescent="0.25">
      <c r="C23" s="238">
        <v>2012</v>
      </c>
      <c r="D23" s="239"/>
      <c r="E23" s="239"/>
      <c r="F23" s="239"/>
      <c r="G23" s="237">
        <v>98.775000000000006</v>
      </c>
      <c r="H23" s="239"/>
      <c r="I23" s="239"/>
      <c r="J23" s="237">
        <v>1.1779769526248458</v>
      </c>
      <c r="K23" s="240"/>
    </row>
    <row r="24" spans="3:11" s="226" customFormat="1" x14ac:dyDescent="0.25">
      <c r="C24" s="238">
        <v>2013</v>
      </c>
      <c r="D24" s="235"/>
      <c r="E24" s="235"/>
      <c r="F24" s="235"/>
      <c r="G24" s="237">
        <v>100.925</v>
      </c>
      <c r="H24" s="235"/>
      <c r="I24" s="235"/>
      <c r="J24" s="237">
        <v>2.176664135661849</v>
      </c>
      <c r="K24" s="240"/>
    </row>
    <row r="25" spans="3:11" s="226" customFormat="1" x14ac:dyDescent="0.25">
      <c r="C25" s="238">
        <v>2014</v>
      </c>
      <c r="D25" s="239"/>
      <c r="E25" s="239"/>
      <c r="F25" s="239"/>
      <c r="G25" s="237">
        <v>102.17500000000001</v>
      </c>
      <c r="H25" s="239"/>
      <c r="I25" s="239"/>
      <c r="J25" s="237">
        <v>1.2385434728759119</v>
      </c>
      <c r="K25" s="240"/>
    </row>
    <row r="26" spans="3:11" s="226" customFormat="1" x14ac:dyDescent="0.25">
      <c r="C26" s="238">
        <v>2015</v>
      </c>
      <c r="D26" s="239"/>
      <c r="E26" s="239"/>
      <c r="F26" s="239"/>
      <c r="G26" s="237">
        <v>99.800000000000011</v>
      </c>
      <c r="H26" s="239"/>
      <c r="I26" s="239"/>
      <c r="J26" s="237">
        <v>-2.3244433569855638</v>
      </c>
      <c r="K26" s="240"/>
    </row>
    <row r="27" spans="3:11" s="226" customFormat="1" x14ac:dyDescent="0.25">
      <c r="C27" s="238">
        <v>2016</v>
      </c>
      <c r="D27" s="239"/>
      <c r="E27" s="239"/>
      <c r="F27" s="239"/>
      <c r="G27" s="237">
        <v>99.122900000000001</v>
      </c>
      <c r="H27" s="239"/>
      <c r="I27" s="239"/>
      <c r="J27" s="237">
        <v>-0.67845691382766526</v>
      </c>
      <c r="K27" s="240"/>
    </row>
    <row r="28" spans="3:11" s="226" customFormat="1" ht="12.75" customHeight="1" x14ac:dyDescent="0.25">
      <c r="C28" s="238">
        <v>2017</v>
      </c>
      <c r="D28" s="242"/>
      <c r="E28" s="239"/>
      <c r="F28" s="239"/>
      <c r="G28" s="237">
        <v>101.107275</v>
      </c>
      <c r="H28" s="239"/>
      <c r="I28" s="239"/>
      <c r="J28" s="237">
        <v>2.0019339627876103</v>
      </c>
      <c r="K28" s="240"/>
    </row>
    <row r="29" spans="3:11" s="226" customFormat="1" ht="12.75" customHeight="1" x14ac:dyDescent="0.25">
      <c r="C29" s="238">
        <v>2018</v>
      </c>
      <c r="D29" s="242"/>
      <c r="E29" s="239"/>
      <c r="F29" s="239"/>
      <c r="G29" s="237">
        <v>104.18627499999999</v>
      </c>
      <c r="H29" s="239"/>
      <c r="I29" s="239"/>
      <c r="J29" s="237">
        <v>3.0452803717635488</v>
      </c>
      <c r="K29" s="240"/>
    </row>
    <row r="30" spans="3:11" s="226" customFormat="1" ht="12.75" customHeight="1" x14ac:dyDescent="0.25">
      <c r="C30" s="243">
        <v>2019</v>
      </c>
      <c r="D30" s="242"/>
      <c r="E30" s="239"/>
      <c r="F30" s="239"/>
      <c r="G30" s="237">
        <v>110.39104999999999</v>
      </c>
      <c r="H30" s="239"/>
      <c r="I30" s="239"/>
      <c r="J30" s="237">
        <v>5.9554629436554842</v>
      </c>
      <c r="K30" s="240"/>
    </row>
    <row r="31" spans="3:11" s="226" customFormat="1" ht="12.75" customHeight="1" x14ac:dyDescent="0.25">
      <c r="C31" s="243">
        <v>2020</v>
      </c>
      <c r="D31" s="242"/>
      <c r="E31" s="239"/>
      <c r="F31" s="239"/>
      <c r="G31" s="237">
        <v>111.45303706096536</v>
      </c>
      <c r="H31" s="239"/>
      <c r="I31" s="239"/>
      <c r="J31" s="237">
        <v>0.96202279167139426</v>
      </c>
      <c r="K31" s="240"/>
    </row>
    <row r="32" spans="3:11" s="226" customFormat="1" ht="12.75" customHeight="1" x14ac:dyDescent="0.25">
      <c r="C32" s="243">
        <v>2021</v>
      </c>
      <c r="D32" s="242"/>
      <c r="E32" s="239"/>
      <c r="F32" s="239"/>
      <c r="G32" s="237">
        <v>115.1650884128226</v>
      </c>
      <c r="H32" s="239"/>
      <c r="I32" s="239"/>
      <c r="J32" s="237">
        <v>3.3305968592194852</v>
      </c>
      <c r="K32" s="240"/>
    </row>
    <row r="33" spans="3:12" s="226" customFormat="1" ht="12.75" customHeight="1" x14ac:dyDescent="0.25">
      <c r="C33" s="243">
        <v>2022</v>
      </c>
      <c r="D33" s="242"/>
      <c r="E33" s="239"/>
      <c r="F33" s="239"/>
      <c r="G33" s="237">
        <v>126.14280167288082</v>
      </c>
      <c r="H33" s="239"/>
      <c r="I33" s="239"/>
      <c r="J33" s="237">
        <v>9.5321537206721345</v>
      </c>
      <c r="K33" s="240"/>
    </row>
    <row r="34" spans="3:12" s="226" customFormat="1" ht="12.75" customHeight="1" x14ac:dyDescent="0.25">
      <c r="C34" s="243">
        <v>2023</v>
      </c>
      <c r="D34" s="242"/>
      <c r="E34" s="239"/>
      <c r="F34" s="239"/>
      <c r="G34" s="237">
        <v>130.98367500000001</v>
      </c>
      <c r="H34" s="239"/>
      <c r="I34" s="239"/>
      <c r="J34" s="237">
        <v>3.8376136116532065</v>
      </c>
      <c r="K34" s="240"/>
    </row>
    <row r="35" spans="3:12" s="226" customFormat="1" ht="15.75" thickBot="1" x14ac:dyDescent="0.3">
      <c r="C35" s="244"/>
      <c r="D35" s="245"/>
      <c r="E35" s="245"/>
      <c r="F35" s="245"/>
      <c r="G35" s="245"/>
      <c r="H35" s="245"/>
      <c r="I35" s="245"/>
      <c r="J35" s="245"/>
      <c r="K35" s="246"/>
    </row>
    <row r="36" spans="3:12" s="226" customFormat="1" x14ac:dyDescent="0.25">
      <c r="C36" s="247" t="s">
        <v>54</v>
      </c>
      <c r="D36" s="247"/>
      <c r="E36" s="247"/>
      <c r="F36" s="247"/>
      <c r="G36" s="247"/>
      <c r="H36" s="247"/>
      <c r="I36" s="247"/>
      <c r="J36" s="247"/>
      <c r="K36" s="247"/>
    </row>
    <row r="37" spans="3:12" s="226" customFormat="1" x14ac:dyDescent="0.25">
      <c r="C37" s="235"/>
      <c r="D37" s="235"/>
      <c r="E37" s="235"/>
      <c r="F37" s="235"/>
      <c r="G37" s="248"/>
      <c r="H37" s="235"/>
      <c r="I37" s="235"/>
      <c r="J37" s="248"/>
      <c r="K37" s="239"/>
    </row>
    <row r="38" spans="3:12" s="226" customFormat="1" x14ac:dyDescent="0.25">
      <c r="C38" s="235"/>
      <c r="D38" s="235"/>
      <c r="E38" s="235"/>
      <c r="F38" s="235"/>
      <c r="G38" s="248"/>
      <c r="H38" s="235"/>
      <c r="I38" s="235"/>
      <c r="J38" s="248"/>
      <c r="K38" s="235"/>
    </row>
    <row r="39" spans="3:12" s="222" customFormat="1" x14ac:dyDescent="0.25">
      <c r="G39" s="249"/>
      <c r="J39" s="249"/>
    </row>
    <row r="40" spans="3:12" s="222" customFormat="1" x14ac:dyDescent="0.25">
      <c r="G40" s="249"/>
      <c r="J40" s="249"/>
    </row>
    <row r="41" spans="3:12" s="222" customFormat="1" x14ac:dyDescent="0.25">
      <c r="G41" s="249"/>
      <c r="J41" s="249"/>
    </row>
    <row r="42" spans="3:12" s="222" customFormat="1" x14ac:dyDescent="0.25">
      <c r="J42" s="249"/>
    </row>
    <row r="43" spans="3:12" s="222" customFormat="1" x14ac:dyDescent="0.25">
      <c r="G43" s="249"/>
      <c r="J43" s="249"/>
      <c r="L43" s="249"/>
    </row>
    <row r="44" spans="3:12" s="222" customFormat="1" x14ac:dyDescent="0.25">
      <c r="G44" s="249"/>
      <c r="J44" s="249"/>
    </row>
    <row r="45" spans="3:12" s="222" customFormat="1" x14ac:dyDescent="0.25">
      <c r="F45" s="250"/>
      <c r="G45" s="249"/>
      <c r="J45" s="249"/>
    </row>
    <row r="46" spans="3:12" s="222" customFormat="1" x14ac:dyDescent="0.25">
      <c r="J46" s="249"/>
    </row>
    <row r="47" spans="3:12" s="222" customFormat="1" x14ac:dyDescent="0.25">
      <c r="G47" s="249"/>
      <c r="J47" s="249"/>
    </row>
    <row r="48" spans="3:12" s="222" customFormat="1" x14ac:dyDescent="0.25">
      <c r="J48" s="249"/>
    </row>
    <row r="49" spans="3:10" s="222" customFormat="1" x14ac:dyDescent="0.25">
      <c r="G49" s="249"/>
      <c r="J49" s="249"/>
    </row>
    <row r="50" spans="3:10" s="222" customFormat="1" x14ac:dyDescent="0.25">
      <c r="J50" s="249"/>
    </row>
    <row r="51" spans="3:10" s="222" customFormat="1" x14ac:dyDescent="0.25">
      <c r="C51" s="226"/>
    </row>
    <row r="57" spans="3:10" s="222" customFormat="1" x14ac:dyDescent="0.25">
      <c r="C57" s="250"/>
    </row>
    <row r="58" spans="3:10" s="222" customFormat="1" x14ac:dyDescent="0.25">
      <c r="C58" s="250"/>
    </row>
    <row r="59" spans="3:10" s="222" customFormat="1" x14ac:dyDescent="0.25">
      <c r="C59" s="250"/>
    </row>
    <row r="60" spans="3:10" s="222" customFormat="1" x14ac:dyDescent="0.25">
      <c r="C60" s="250"/>
    </row>
    <row r="61" spans="3:10" s="222" customFormat="1" x14ac:dyDescent="0.25">
      <c r="C61" s="250"/>
    </row>
    <row r="62" spans="3:10" s="222" customFormat="1" x14ac:dyDescent="0.25">
      <c r="C62" s="250"/>
    </row>
    <row r="63" spans="3:10" s="222" customFormat="1" x14ac:dyDescent="0.25">
      <c r="C63" s="250"/>
    </row>
    <row r="64" spans="3:10" s="222" customFormat="1" x14ac:dyDescent="0.25">
      <c r="C64" s="250"/>
    </row>
    <row r="65" spans="3:11" s="222" customFormat="1" x14ac:dyDescent="0.25">
      <c r="C65" s="250"/>
    </row>
    <row r="66" spans="3:11" s="222" customFormat="1" x14ac:dyDescent="0.25">
      <c r="C66" s="250"/>
    </row>
    <row r="67" spans="3:11" s="222" customFormat="1" x14ac:dyDescent="0.25">
      <c r="C67" s="250"/>
    </row>
    <row r="69" spans="3:11" s="222" customFormat="1" x14ac:dyDescent="0.25">
      <c r="C69" s="251"/>
      <c r="D69" s="251"/>
      <c r="E69" s="251"/>
      <c r="F69" s="251"/>
      <c r="G69" s="251"/>
      <c r="H69" s="251"/>
      <c r="I69" s="251"/>
      <c r="J69" s="251"/>
      <c r="K69" s="251"/>
    </row>
  </sheetData>
  <mergeCells count="3">
    <mergeCell ref="C2:K2"/>
    <mergeCell ref="C4:K4"/>
    <mergeCell ref="C36:K3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BB31-D6D3-49CC-A5F3-D20308AE73E3}">
  <dimension ref="C3:S115"/>
  <sheetViews>
    <sheetView topLeftCell="A67" workbookViewId="0">
      <selection activeCell="F88" sqref="F88"/>
    </sheetView>
  </sheetViews>
  <sheetFormatPr defaultColWidth="9.140625" defaultRowHeight="15" x14ac:dyDescent="0.25"/>
  <cols>
    <col min="1" max="1" width="9.140625" style="48"/>
    <col min="2" max="2" width="4" style="48" customWidth="1"/>
    <col min="3" max="3" width="4.42578125" style="48" customWidth="1"/>
    <col min="4" max="4" width="66.28515625" style="48" customWidth="1"/>
    <col min="5" max="8" width="9.140625" style="48"/>
    <col min="9" max="9" width="10.7109375" style="76" customWidth="1"/>
    <col min="10" max="10" width="14.42578125" style="48" bestFit="1" customWidth="1"/>
    <col min="11" max="11" width="3.85546875" style="48" customWidth="1"/>
    <col min="12" max="16384" width="9.140625" style="48"/>
  </cols>
  <sheetData>
    <row r="3" spans="3:19" ht="15.75" x14ac:dyDescent="0.25">
      <c r="C3" s="155" t="s">
        <v>299</v>
      </c>
      <c r="D3" s="155"/>
      <c r="E3" s="155"/>
      <c r="F3" s="155"/>
      <c r="G3" s="155"/>
      <c r="H3" s="155"/>
      <c r="I3" s="155"/>
      <c r="J3" s="155"/>
    </row>
    <row r="5" spans="3:19" s="50" customFormat="1" x14ac:dyDescent="0.25">
      <c r="C5" s="156"/>
      <c r="D5" s="158" t="s">
        <v>55</v>
      </c>
      <c r="E5" s="49"/>
      <c r="F5" s="49"/>
      <c r="G5" s="49"/>
      <c r="H5" s="49"/>
      <c r="I5" s="160" t="s">
        <v>56</v>
      </c>
      <c r="J5" s="160"/>
    </row>
    <row r="6" spans="3:19" s="50" customFormat="1" ht="30" x14ac:dyDescent="0.25">
      <c r="C6" s="157"/>
      <c r="D6" s="159"/>
      <c r="E6" s="51" t="s">
        <v>57</v>
      </c>
      <c r="F6" s="179" t="s">
        <v>297</v>
      </c>
      <c r="G6" s="179" t="s">
        <v>58</v>
      </c>
      <c r="H6" s="179" t="s">
        <v>298</v>
      </c>
      <c r="I6" s="53" t="s">
        <v>3</v>
      </c>
      <c r="J6" s="53" t="s">
        <v>4</v>
      </c>
    </row>
    <row r="7" spans="3:19" x14ac:dyDescent="0.25">
      <c r="C7" s="54"/>
      <c r="D7" s="54"/>
      <c r="E7" s="54"/>
      <c r="F7" s="54"/>
      <c r="G7" s="54"/>
      <c r="H7" s="54"/>
      <c r="I7" s="55"/>
      <c r="J7" s="54"/>
    </row>
    <row r="8" spans="3:19" s="60" customFormat="1" x14ac:dyDescent="0.25">
      <c r="C8" s="56"/>
      <c r="D8" s="57" t="s">
        <v>59</v>
      </c>
      <c r="E8" s="58">
        <v>999.99999479999997</v>
      </c>
      <c r="F8" s="58">
        <v>127.9278</v>
      </c>
      <c r="G8" s="58">
        <v>130.33109999999999</v>
      </c>
      <c r="H8" s="58">
        <v>132.48509999999999</v>
      </c>
      <c r="I8" s="59">
        <f>(H8/G8-1)*100</f>
        <v>1.6527137421536331</v>
      </c>
      <c r="J8" s="180">
        <f>(H8/F8-1)*100</f>
        <v>3.5624000412732615</v>
      </c>
    </row>
    <row r="9" spans="3:19" x14ac:dyDescent="0.25">
      <c r="C9" s="54"/>
      <c r="D9" s="54"/>
      <c r="E9" s="61"/>
      <c r="F9" s="61"/>
      <c r="G9" s="61"/>
      <c r="H9" s="61"/>
      <c r="I9" s="180"/>
      <c r="J9" s="180"/>
    </row>
    <row r="10" spans="3:19" x14ac:dyDescent="0.25">
      <c r="C10" s="64" t="s">
        <v>19</v>
      </c>
      <c r="D10" s="65" t="s">
        <v>60</v>
      </c>
      <c r="E10" s="66">
        <v>66.094081799999998</v>
      </c>
      <c r="F10" s="66">
        <v>136.00540000000001</v>
      </c>
      <c r="G10" s="66">
        <v>135.3272</v>
      </c>
      <c r="H10" s="66">
        <v>135.1506</v>
      </c>
      <c r="I10" s="180">
        <f t="shared" ref="I9:I10" si="0">(H10/G10-1)*100</f>
        <v>-0.13049852505631065</v>
      </c>
      <c r="J10" s="180">
        <f t="shared" ref="J9:J10" si="1">(H10/F10-1)*100</f>
        <v>-0.62850445644070385</v>
      </c>
    </row>
    <row r="11" spans="3:19" x14ac:dyDescent="0.25">
      <c r="C11" s="54"/>
      <c r="D11" s="54" t="s">
        <v>61</v>
      </c>
      <c r="E11" s="67">
        <v>8.6443819000000008</v>
      </c>
      <c r="F11" s="67">
        <v>124.5474</v>
      </c>
      <c r="G11" s="67">
        <v>128.60669999999999</v>
      </c>
      <c r="H11" s="67">
        <v>127.9175</v>
      </c>
      <c r="I11" s="181">
        <f t="shared" ref="I11:I57" si="2">(H11/G11-1)*100</f>
        <v>-0.53589742991615452</v>
      </c>
      <c r="J11" s="181">
        <f t="shared" ref="J11:J57" si="3">(H11/F11-1)*100</f>
        <v>2.7058774410385178</v>
      </c>
    </row>
    <row r="12" spans="3:19" x14ac:dyDescent="0.25">
      <c r="C12" s="54"/>
      <c r="D12" s="54" t="s">
        <v>62</v>
      </c>
      <c r="E12" s="67">
        <v>8.8580904999999994</v>
      </c>
      <c r="F12" s="67">
        <v>138.7766</v>
      </c>
      <c r="G12" s="67">
        <v>139.83940000000001</v>
      </c>
      <c r="H12" s="67">
        <v>140.60839999999999</v>
      </c>
      <c r="I12" s="181">
        <f t="shared" si="2"/>
        <v>0.54991654712475135</v>
      </c>
      <c r="J12" s="181">
        <f t="shared" si="3"/>
        <v>1.3199631638186826</v>
      </c>
    </row>
    <row r="13" spans="3:19" x14ac:dyDescent="0.25">
      <c r="C13" s="54"/>
      <c r="D13" s="54" t="s">
        <v>63</v>
      </c>
      <c r="E13" s="67">
        <v>2.9647722999999999</v>
      </c>
      <c r="F13" s="67">
        <v>152.34450000000001</v>
      </c>
      <c r="G13" s="67">
        <v>148.3237</v>
      </c>
      <c r="H13" s="67">
        <v>143.42089999999999</v>
      </c>
      <c r="I13" s="181">
        <f t="shared" si="2"/>
        <v>-3.3054730970168755</v>
      </c>
      <c r="J13" s="181">
        <f t="shared" si="3"/>
        <v>-5.8575137271119182</v>
      </c>
      <c r="S13" s="68"/>
    </row>
    <row r="14" spans="3:19" x14ac:dyDescent="0.25">
      <c r="C14" s="54"/>
      <c r="D14" s="54" t="s">
        <v>64</v>
      </c>
      <c r="E14" s="67">
        <v>7.1509051000000001</v>
      </c>
      <c r="F14" s="67">
        <v>152.64830000000001</v>
      </c>
      <c r="G14" s="67">
        <v>144.24260000000001</v>
      </c>
      <c r="H14" s="67">
        <v>146.49019999999999</v>
      </c>
      <c r="I14" s="181">
        <f t="shared" si="2"/>
        <v>1.558208185376575</v>
      </c>
      <c r="J14" s="181">
        <f t="shared" si="3"/>
        <v>-4.0341752905207695</v>
      </c>
      <c r="R14" s="65"/>
      <c r="S14" s="68"/>
    </row>
    <row r="15" spans="3:19" x14ac:dyDescent="0.25">
      <c r="C15" s="54"/>
      <c r="D15" s="54" t="s">
        <v>65</v>
      </c>
      <c r="E15" s="67">
        <v>1.6526658999999999</v>
      </c>
      <c r="F15" s="67">
        <v>126.096</v>
      </c>
      <c r="G15" s="67">
        <v>148.9555</v>
      </c>
      <c r="H15" s="67">
        <v>148.5026</v>
      </c>
      <c r="I15" s="181">
        <f t="shared" si="2"/>
        <v>-0.30405053858366671</v>
      </c>
      <c r="J15" s="181">
        <f t="shared" si="3"/>
        <v>17.769477223702566</v>
      </c>
      <c r="R15" s="65"/>
      <c r="S15" s="68"/>
    </row>
    <row r="16" spans="3:19" x14ac:dyDescent="0.25">
      <c r="C16" s="54"/>
      <c r="D16" s="54" t="s">
        <v>66</v>
      </c>
      <c r="E16" s="67">
        <v>6.6592453000000003</v>
      </c>
      <c r="F16" s="67">
        <v>156.9221</v>
      </c>
      <c r="G16" s="67">
        <v>151.57149999999999</v>
      </c>
      <c r="H16" s="67">
        <v>149.04050000000001</v>
      </c>
      <c r="I16" s="181">
        <f t="shared" si="2"/>
        <v>-1.6698389868807673</v>
      </c>
      <c r="J16" s="181">
        <f t="shared" si="3"/>
        <v>-5.022619503562586</v>
      </c>
      <c r="S16" s="68"/>
    </row>
    <row r="17" spans="3:19" x14ac:dyDescent="0.25">
      <c r="C17" s="54"/>
      <c r="D17" s="54" t="s">
        <v>67</v>
      </c>
      <c r="E17" s="67">
        <v>8.4014182999999996</v>
      </c>
      <c r="F17" s="67">
        <v>142.19499999999999</v>
      </c>
      <c r="G17" s="67">
        <v>132.9588</v>
      </c>
      <c r="H17" s="67">
        <v>128.4674</v>
      </c>
      <c r="I17" s="181">
        <f t="shared" si="2"/>
        <v>-3.3780389113018505</v>
      </c>
      <c r="J17" s="181">
        <f t="shared" si="3"/>
        <v>-9.6540665986849064</v>
      </c>
      <c r="R17" s="65"/>
      <c r="S17" s="68"/>
    </row>
    <row r="18" spans="3:19" x14ac:dyDescent="0.25">
      <c r="C18" s="54"/>
      <c r="D18" s="54" t="s">
        <v>68</v>
      </c>
      <c r="E18" s="67">
        <v>3.1007582999999999</v>
      </c>
      <c r="F18" s="67">
        <v>113.28319999999999</v>
      </c>
      <c r="G18" s="67">
        <v>126.086</v>
      </c>
      <c r="H18" s="67">
        <v>126.7533</v>
      </c>
      <c r="I18" s="181">
        <f t="shared" si="2"/>
        <v>0.52924194597339103</v>
      </c>
      <c r="J18" s="181">
        <f t="shared" si="3"/>
        <v>11.890642213496804</v>
      </c>
      <c r="S18" s="68"/>
    </row>
    <row r="19" spans="3:19" x14ac:dyDescent="0.25">
      <c r="C19" s="54"/>
      <c r="D19" s="54" t="s">
        <v>69</v>
      </c>
      <c r="E19" s="67">
        <v>4.3194059999999999</v>
      </c>
      <c r="F19" s="67">
        <v>125.6263</v>
      </c>
      <c r="G19" s="67">
        <v>128.94409999999999</v>
      </c>
      <c r="H19" s="67">
        <v>131.202</v>
      </c>
      <c r="I19" s="181">
        <f t="shared" si="2"/>
        <v>1.7510688740314695</v>
      </c>
      <c r="J19" s="181">
        <f t="shared" si="3"/>
        <v>4.4383222302973202</v>
      </c>
      <c r="R19" s="65"/>
      <c r="S19" s="68"/>
    </row>
    <row r="20" spans="3:19" x14ac:dyDescent="0.25">
      <c r="C20" s="54"/>
      <c r="D20" s="54" t="s">
        <v>70</v>
      </c>
      <c r="E20" s="67">
        <v>1.4443976000000001</v>
      </c>
      <c r="F20" s="67">
        <v>191.5436</v>
      </c>
      <c r="G20" s="67">
        <v>174.08770000000001</v>
      </c>
      <c r="H20" s="67">
        <v>175.75700000000001</v>
      </c>
      <c r="I20" s="181">
        <f t="shared" si="2"/>
        <v>0.95888451625243398</v>
      </c>
      <c r="J20" s="181">
        <f t="shared" si="3"/>
        <v>-8.2417788952489079</v>
      </c>
      <c r="R20" s="65"/>
      <c r="S20" s="68"/>
    </row>
    <row r="21" spans="3:19" x14ac:dyDescent="0.25">
      <c r="C21" s="54"/>
      <c r="D21" s="54" t="s">
        <v>71</v>
      </c>
      <c r="E21" s="67">
        <v>12.8980406</v>
      </c>
      <c r="F21" s="67">
        <v>117.9563</v>
      </c>
      <c r="G21" s="67">
        <v>120.2302</v>
      </c>
      <c r="H21" s="67">
        <v>122.3265</v>
      </c>
      <c r="I21" s="181">
        <f t="shared" si="2"/>
        <v>1.7435719145439288</v>
      </c>
      <c r="J21" s="181">
        <f t="shared" si="3"/>
        <v>3.7049314025617841</v>
      </c>
      <c r="S21" s="68"/>
    </row>
    <row r="22" spans="3:19" x14ac:dyDescent="0.25">
      <c r="C22" s="64" t="s">
        <v>20</v>
      </c>
      <c r="D22" s="65" t="s">
        <v>72</v>
      </c>
      <c r="E22" s="66">
        <v>22.336665400000001</v>
      </c>
      <c r="F22" s="66">
        <v>109.2165</v>
      </c>
      <c r="G22" s="66">
        <v>112.5051</v>
      </c>
      <c r="H22" s="66">
        <v>112.3051</v>
      </c>
      <c r="I22" s="180">
        <f t="shared" si="2"/>
        <v>-0.17776971888385784</v>
      </c>
      <c r="J22" s="180">
        <f t="shared" si="3"/>
        <v>2.8279609765923697</v>
      </c>
      <c r="R22" s="65"/>
      <c r="S22" s="68"/>
    </row>
    <row r="23" spans="3:19" x14ac:dyDescent="0.25">
      <c r="C23" s="54"/>
      <c r="D23" s="54" t="s">
        <v>73</v>
      </c>
      <c r="E23" s="67">
        <v>3.2161612000000002</v>
      </c>
      <c r="F23" s="67">
        <v>111.1122</v>
      </c>
      <c r="G23" s="67">
        <v>114.5287</v>
      </c>
      <c r="H23" s="67">
        <v>114.7097</v>
      </c>
      <c r="I23" s="181">
        <f t="shared" si="2"/>
        <v>0.15803898935375926</v>
      </c>
      <c r="J23" s="181">
        <f t="shared" si="3"/>
        <v>3.2377182703609453</v>
      </c>
      <c r="R23" s="65"/>
      <c r="S23" s="68"/>
    </row>
    <row r="24" spans="3:19" x14ac:dyDescent="0.25">
      <c r="C24" s="54"/>
      <c r="D24" s="54" t="s">
        <v>74</v>
      </c>
      <c r="E24" s="67">
        <v>6.6883379999999999</v>
      </c>
      <c r="F24" s="67">
        <v>108.5382</v>
      </c>
      <c r="G24" s="67">
        <v>113.4145</v>
      </c>
      <c r="H24" s="67">
        <v>113.4464</v>
      </c>
      <c r="I24" s="181">
        <f t="shared" si="2"/>
        <v>2.8126914988813034E-2</v>
      </c>
      <c r="J24" s="181">
        <f t="shared" si="3"/>
        <v>4.5220945252454792</v>
      </c>
      <c r="S24" s="68"/>
    </row>
    <row r="25" spans="3:19" x14ac:dyDescent="0.25">
      <c r="C25" s="54"/>
      <c r="D25" s="54" t="s">
        <v>75</v>
      </c>
      <c r="E25" s="67">
        <v>8.4884926000000007</v>
      </c>
      <c r="F25" s="67">
        <v>107.2944</v>
      </c>
      <c r="G25" s="67">
        <v>110.8261</v>
      </c>
      <c r="H25" s="67">
        <v>109.8758</v>
      </c>
      <c r="I25" s="181">
        <f t="shared" si="2"/>
        <v>-0.85746949500162817</v>
      </c>
      <c r="J25" s="181">
        <f t="shared" si="3"/>
        <v>2.4059037563936236</v>
      </c>
    </row>
    <row r="26" spans="3:19" x14ac:dyDescent="0.25">
      <c r="C26" s="54"/>
      <c r="D26" s="54" t="s">
        <v>76</v>
      </c>
      <c r="E26" s="67">
        <v>3.9436735999999999</v>
      </c>
      <c r="F26" s="67">
        <v>112.9576</v>
      </c>
      <c r="G26" s="67">
        <v>112.9264</v>
      </c>
      <c r="H26" s="67">
        <v>113.63760000000001</v>
      </c>
      <c r="I26" s="181">
        <f t="shared" si="2"/>
        <v>0.62979073095397187</v>
      </c>
      <c r="J26" s="181">
        <f t="shared" si="3"/>
        <v>0.60199579311175366</v>
      </c>
    </row>
    <row r="27" spans="3:19" x14ac:dyDescent="0.25">
      <c r="C27" s="64" t="s">
        <v>21</v>
      </c>
      <c r="D27" s="65" t="s">
        <v>77</v>
      </c>
      <c r="E27" s="66">
        <v>33.298748199999999</v>
      </c>
      <c r="F27" s="66">
        <v>127.28230000000001</v>
      </c>
      <c r="G27" s="66">
        <v>128.852</v>
      </c>
      <c r="H27" s="66">
        <v>129.19919999999999</v>
      </c>
      <c r="I27" s="180">
        <f t="shared" si="2"/>
        <v>0.2694564306335856</v>
      </c>
      <c r="J27" s="180">
        <f t="shared" si="3"/>
        <v>1.5060224398836253</v>
      </c>
    </row>
    <row r="28" spans="3:19" x14ac:dyDescent="0.25">
      <c r="C28" s="54"/>
      <c r="D28" s="54" t="s">
        <v>78</v>
      </c>
      <c r="E28" s="67">
        <v>14.441152900000001</v>
      </c>
      <c r="F28" s="67">
        <v>137.8117</v>
      </c>
      <c r="G28" s="67">
        <v>138.66810000000001</v>
      </c>
      <c r="H28" s="67">
        <v>140.07910000000001</v>
      </c>
      <c r="I28" s="181">
        <f t="shared" si="2"/>
        <v>1.0175375591069624</v>
      </c>
      <c r="J28" s="181">
        <f t="shared" si="3"/>
        <v>1.6452884624454933</v>
      </c>
    </row>
    <row r="29" spans="3:19" x14ac:dyDescent="0.25">
      <c r="C29" s="54"/>
      <c r="D29" s="54" t="s">
        <v>79</v>
      </c>
      <c r="E29" s="67">
        <v>3.9367559000000001</v>
      </c>
      <c r="F29" s="67">
        <v>141.96780000000001</v>
      </c>
      <c r="G29" s="67">
        <v>148.15700000000001</v>
      </c>
      <c r="H29" s="67">
        <v>148.02789999999999</v>
      </c>
      <c r="I29" s="181">
        <f t="shared" si="2"/>
        <v>-8.7137293546724059E-2</v>
      </c>
      <c r="J29" s="181">
        <f t="shared" si="3"/>
        <v>4.2686440164600548</v>
      </c>
    </row>
    <row r="30" spans="3:19" x14ac:dyDescent="0.25">
      <c r="C30" s="54"/>
      <c r="D30" s="54" t="s">
        <v>80</v>
      </c>
      <c r="E30" s="67">
        <v>11.933105599999999</v>
      </c>
      <c r="F30" s="67">
        <v>110.60890000000001</v>
      </c>
      <c r="G30" s="67">
        <v>111.4692</v>
      </c>
      <c r="H30" s="67">
        <v>110.7381</v>
      </c>
      <c r="I30" s="181">
        <f t="shared" si="2"/>
        <v>-0.65587624204712647</v>
      </c>
      <c r="J30" s="181">
        <f t="shared" si="3"/>
        <v>0.11680796029975848</v>
      </c>
    </row>
    <row r="31" spans="3:19" x14ac:dyDescent="0.25">
      <c r="C31" s="54"/>
      <c r="D31" s="54" t="s">
        <v>81</v>
      </c>
      <c r="E31" s="67">
        <v>2.9877338</v>
      </c>
      <c r="F31" s="67">
        <v>123.6328</v>
      </c>
      <c r="G31" s="67">
        <v>125.396</v>
      </c>
      <c r="H31" s="67">
        <v>125.5359</v>
      </c>
      <c r="I31" s="181">
        <f t="shared" si="2"/>
        <v>0.11156655714694708</v>
      </c>
      <c r="J31" s="181">
        <f t="shared" si="3"/>
        <v>1.5393164273558524</v>
      </c>
      <c r="S31" s="69"/>
    </row>
    <row r="32" spans="3:19" x14ac:dyDescent="0.25">
      <c r="C32" s="64" t="s">
        <v>22</v>
      </c>
      <c r="D32" s="65" t="s">
        <v>82</v>
      </c>
      <c r="E32" s="66">
        <v>334.47246000000001</v>
      </c>
      <c r="F32" s="66">
        <v>138.87860000000001</v>
      </c>
      <c r="G32" s="66">
        <v>141.2336</v>
      </c>
      <c r="H32" s="66">
        <v>147.02199999999999</v>
      </c>
      <c r="I32" s="180">
        <f t="shared" si="2"/>
        <v>4.0984581572656831</v>
      </c>
      <c r="J32" s="180">
        <f t="shared" si="3"/>
        <v>5.8636823815908068</v>
      </c>
      <c r="S32" s="69"/>
    </row>
    <row r="33" spans="3:19" x14ac:dyDescent="0.25">
      <c r="C33" s="54"/>
      <c r="D33" s="54" t="s">
        <v>83</v>
      </c>
      <c r="E33" s="67">
        <v>85.690707599999996</v>
      </c>
      <c r="F33" s="67">
        <v>139.88140000000001</v>
      </c>
      <c r="G33" s="67">
        <v>153.49010000000001</v>
      </c>
      <c r="H33" s="67">
        <v>157.79140000000001</v>
      </c>
      <c r="I33" s="181">
        <f t="shared" si="2"/>
        <v>2.8023305737633786</v>
      </c>
      <c r="J33" s="181">
        <f t="shared" si="3"/>
        <v>12.803703708999192</v>
      </c>
      <c r="S33" s="69"/>
    </row>
    <row r="34" spans="3:19" x14ac:dyDescent="0.25">
      <c r="C34" s="54"/>
      <c r="D34" s="54" t="s">
        <v>84</v>
      </c>
      <c r="E34" s="67">
        <v>170.27072279999999</v>
      </c>
      <c r="F34" s="67">
        <v>133.547</v>
      </c>
      <c r="G34" s="67">
        <v>133.547</v>
      </c>
      <c r="H34" s="67">
        <v>137.417</v>
      </c>
      <c r="I34" s="181">
        <f t="shared" si="2"/>
        <v>2.8978561854628104</v>
      </c>
      <c r="J34" s="181">
        <f t="shared" si="3"/>
        <v>2.8978561854628104</v>
      </c>
      <c r="S34" s="69"/>
    </row>
    <row r="35" spans="3:19" x14ac:dyDescent="0.25">
      <c r="C35" s="54"/>
      <c r="D35" s="54" t="s">
        <v>85</v>
      </c>
      <c r="E35" s="67">
        <v>2.4954971000000001</v>
      </c>
      <c r="F35" s="67">
        <v>128.3792</v>
      </c>
      <c r="G35" s="67">
        <v>135.11490000000001</v>
      </c>
      <c r="H35" s="67">
        <v>136.87880000000001</v>
      </c>
      <c r="I35" s="181">
        <f t="shared" si="2"/>
        <v>1.3054814827972328</v>
      </c>
      <c r="J35" s="181">
        <f t="shared" si="3"/>
        <v>6.620698680160042</v>
      </c>
      <c r="S35" s="69"/>
    </row>
    <row r="36" spans="3:19" x14ac:dyDescent="0.25">
      <c r="C36" s="54"/>
      <c r="D36" s="54" t="s">
        <v>86</v>
      </c>
      <c r="E36" s="67">
        <v>1.1381493</v>
      </c>
      <c r="F36" s="67">
        <v>111.24679999999999</v>
      </c>
      <c r="G36" s="67">
        <v>115.19499999999999</v>
      </c>
      <c r="H36" s="67">
        <v>115.95350000000001</v>
      </c>
      <c r="I36" s="181">
        <f t="shared" si="2"/>
        <v>0.65844871739226818</v>
      </c>
      <c r="J36" s="181">
        <f t="shared" si="3"/>
        <v>4.2308632697749537</v>
      </c>
      <c r="S36" s="69"/>
    </row>
    <row r="37" spans="3:19" x14ac:dyDescent="0.25">
      <c r="C37" s="54"/>
      <c r="D37" s="54" t="s">
        <v>87</v>
      </c>
      <c r="E37" s="67">
        <v>18.730136699999999</v>
      </c>
      <c r="F37" s="67">
        <v>133.39529999999999</v>
      </c>
      <c r="G37" s="67">
        <v>130.12739999999999</v>
      </c>
      <c r="H37" s="67">
        <v>139.93129999999999</v>
      </c>
      <c r="I37" s="181">
        <f t="shared" si="2"/>
        <v>7.5340781418824943</v>
      </c>
      <c r="J37" s="181">
        <f t="shared" si="3"/>
        <v>4.8997228538036897</v>
      </c>
      <c r="S37" s="69"/>
    </row>
    <row r="38" spans="3:19" x14ac:dyDescent="0.25">
      <c r="C38" s="54"/>
      <c r="D38" s="54" t="s">
        <v>88</v>
      </c>
      <c r="E38" s="67">
        <v>54.653098300000003</v>
      </c>
      <c r="F38" s="67">
        <v>157.84209999999999</v>
      </c>
      <c r="G38" s="67">
        <v>151.57470000000001</v>
      </c>
      <c r="H38" s="67">
        <v>164.7578</v>
      </c>
      <c r="I38" s="181">
        <f t="shared" si="2"/>
        <v>8.6974277369508144</v>
      </c>
      <c r="J38" s="181">
        <f t="shared" si="3"/>
        <v>4.3814039473625943</v>
      </c>
      <c r="S38" s="69"/>
    </row>
    <row r="39" spans="3:19" x14ac:dyDescent="0.25">
      <c r="C39" s="54"/>
      <c r="D39" s="54" t="s">
        <v>89</v>
      </c>
      <c r="E39" s="67">
        <v>1.4941481999999999</v>
      </c>
      <c r="F39" s="67">
        <v>102.6151</v>
      </c>
      <c r="G39" s="67">
        <v>105.2811</v>
      </c>
      <c r="H39" s="67">
        <v>104.7162</v>
      </c>
      <c r="I39" s="181">
        <f t="shared" si="2"/>
        <v>-0.53656354274412843</v>
      </c>
      <c r="J39" s="181">
        <f t="shared" si="3"/>
        <v>2.0475544047610983</v>
      </c>
      <c r="S39" s="69"/>
    </row>
    <row r="40" spans="3:19" x14ac:dyDescent="0.25">
      <c r="C40" s="64" t="s">
        <v>23</v>
      </c>
      <c r="D40" s="65" t="s">
        <v>90</v>
      </c>
      <c r="E40" s="66">
        <v>42.674636499999998</v>
      </c>
      <c r="F40" s="66">
        <v>125.76260000000001</v>
      </c>
      <c r="G40" s="66">
        <v>135.5617</v>
      </c>
      <c r="H40" s="66">
        <v>137.5076</v>
      </c>
      <c r="I40" s="180">
        <f t="shared" si="2"/>
        <v>1.4354349347935225</v>
      </c>
      <c r="J40" s="180">
        <f t="shared" si="3"/>
        <v>9.3390244794557375</v>
      </c>
      <c r="S40" s="69"/>
    </row>
    <row r="41" spans="3:19" x14ac:dyDescent="0.25">
      <c r="C41" s="54"/>
      <c r="D41" s="54" t="s">
        <v>91</v>
      </c>
      <c r="E41" s="67">
        <v>8.6732791000000002</v>
      </c>
      <c r="F41" s="67">
        <v>142.7149</v>
      </c>
      <c r="G41" s="67">
        <v>162.14490000000001</v>
      </c>
      <c r="H41" s="67">
        <v>163.07220000000001</v>
      </c>
      <c r="I41" s="181">
        <f t="shared" si="2"/>
        <v>0.5718958783162531</v>
      </c>
      <c r="J41" s="181">
        <f t="shared" si="3"/>
        <v>14.264312976430649</v>
      </c>
      <c r="S41" s="69"/>
    </row>
    <row r="42" spans="3:19" x14ac:dyDescent="0.25">
      <c r="C42" s="54"/>
      <c r="D42" s="54" t="s">
        <v>92</v>
      </c>
      <c r="E42" s="67">
        <v>2.2196736000000001</v>
      </c>
      <c r="F42" s="67">
        <v>123.5625</v>
      </c>
      <c r="G42" s="67">
        <v>134.48320000000001</v>
      </c>
      <c r="H42" s="67">
        <v>133.64410000000001</v>
      </c>
      <c r="I42" s="181">
        <f t="shared" si="2"/>
        <v>-0.62394410602960582</v>
      </c>
      <c r="J42" s="181">
        <f t="shared" si="3"/>
        <v>8.1591097622660591</v>
      </c>
      <c r="S42" s="69"/>
    </row>
    <row r="43" spans="3:19" x14ac:dyDescent="0.25">
      <c r="C43" s="54"/>
      <c r="D43" s="54" t="s">
        <v>93</v>
      </c>
      <c r="E43" s="67">
        <v>4.6332111999999999</v>
      </c>
      <c r="F43" s="67">
        <v>128.70689999999999</v>
      </c>
      <c r="G43" s="67">
        <v>133.57470000000001</v>
      </c>
      <c r="H43" s="67">
        <v>131.47559999999999</v>
      </c>
      <c r="I43" s="181">
        <f t="shared" si="2"/>
        <v>-1.5714802279174322</v>
      </c>
      <c r="J43" s="181">
        <f t="shared" si="3"/>
        <v>2.1511667206653318</v>
      </c>
    </row>
    <row r="44" spans="3:19" x14ac:dyDescent="0.25">
      <c r="C44" s="54"/>
      <c r="D44" s="54" t="s">
        <v>94</v>
      </c>
      <c r="E44" s="67">
        <v>0.95369389999999998</v>
      </c>
      <c r="F44" s="67">
        <v>141.99619999999999</v>
      </c>
      <c r="G44" s="67">
        <v>155.59569999999999</v>
      </c>
      <c r="H44" s="67">
        <v>169.3092</v>
      </c>
      <c r="I44" s="181">
        <f t="shared" si="2"/>
        <v>8.8135469039311474</v>
      </c>
      <c r="J44" s="181">
        <f t="shared" si="3"/>
        <v>19.235021782273055</v>
      </c>
    </row>
    <row r="45" spans="3:19" x14ac:dyDescent="0.25">
      <c r="C45" s="54"/>
      <c r="D45" s="54" t="s">
        <v>95</v>
      </c>
      <c r="E45" s="67">
        <v>2.2460919000000001</v>
      </c>
      <c r="F45" s="67">
        <v>125.1134</v>
      </c>
      <c r="G45" s="67">
        <v>145.78149999999999</v>
      </c>
      <c r="H45" s="67">
        <v>151.3305</v>
      </c>
      <c r="I45" s="181">
        <f t="shared" si="2"/>
        <v>3.8063814681561059</v>
      </c>
      <c r="J45" s="181">
        <f t="shared" si="3"/>
        <v>20.954669923445458</v>
      </c>
    </row>
    <row r="46" spans="3:19" x14ac:dyDescent="0.25">
      <c r="C46" s="54"/>
      <c r="D46" s="54" t="s">
        <v>96</v>
      </c>
      <c r="E46" s="67">
        <v>1.7981289</v>
      </c>
      <c r="F46" s="67">
        <v>133.9632</v>
      </c>
      <c r="G46" s="67">
        <v>169.26070000000001</v>
      </c>
      <c r="H46" s="67">
        <v>170.48240000000001</v>
      </c>
      <c r="I46" s="181">
        <f t="shared" si="2"/>
        <v>0.72178597867076366</v>
      </c>
      <c r="J46" s="181">
        <f t="shared" si="3"/>
        <v>27.260620827212257</v>
      </c>
    </row>
    <row r="47" spans="3:19" x14ac:dyDescent="0.25">
      <c r="C47" s="54"/>
      <c r="D47" s="54" t="s">
        <v>97</v>
      </c>
      <c r="E47" s="67">
        <v>1.6237566000000001</v>
      </c>
      <c r="F47" s="67">
        <v>155.98060000000001</v>
      </c>
      <c r="G47" s="67">
        <v>154.92869999999999</v>
      </c>
      <c r="H47" s="67">
        <v>157.0445</v>
      </c>
      <c r="I47" s="181">
        <f t="shared" si="2"/>
        <v>1.365660461876983</v>
      </c>
      <c r="J47" s="181">
        <f t="shared" si="3"/>
        <v>0.68207200126169099</v>
      </c>
    </row>
    <row r="48" spans="3:19" x14ac:dyDescent="0.25">
      <c r="C48" s="54"/>
      <c r="D48" s="54" t="s">
        <v>98</v>
      </c>
      <c r="E48" s="67">
        <v>11.9069784</v>
      </c>
      <c r="F48" s="67">
        <v>131.44120000000001</v>
      </c>
      <c r="G48" s="67">
        <v>138.30289999999999</v>
      </c>
      <c r="H48" s="67">
        <v>142.95679999999999</v>
      </c>
      <c r="I48" s="181">
        <f t="shared" si="2"/>
        <v>3.3650053614204811</v>
      </c>
      <c r="J48" s="181">
        <f t="shared" si="3"/>
        <v>8.7610277447253804</v>
      </c>
    </row>
    <row r="49" spans="3:10" x14ac:dyDescent="0.25">
      <c r="C49" s="54"/>
      <c r="D49" s="54" t="s">
        <v>99</v>
      </c>
      <c r="E49" s="67">
        <v>8.6198229000000008</v>
      </c>
      <c r="F49" s="67">
        <v>90.814899999999994</v>
      </c>
      <c r="G49" s="67">
        <v>90.814899999999994</v>
      </c>
      <c r="H49" s="67">
        <v>90.814899999999994</v>
      </c>
      <c r="I49" s="181">
        <f t="shared" si="2"/>
        <v>0</v>
      </c>
      <c r="J49" s="181">
        <f t="shared" si="3"/>
        <v>0</v>
      </c>
    </row>
    <row r="50" spans="3:10" x14ac:dyDescent="0.25">
      <c r="C50" s="64" t="s">
        <v>24</v>
      </c>
      <c r="D50" s="65" t="s">
        <v>11</v>
      </c>
      <c r="E50" s="66">
        <v>20.924367700000001</v>
      </c>
      <c r="F50" s="66">
        <v>114.50490000000001</v>
      </c>
      <c r="G50" s="66">
        <v>115.6712</v>
      </c>
      <c r="H50" s="66">
        <v>116.29089999999999</v>
      </c>
      <c r="I50" s="180">
        <f t="shared" si="2"/>
        <v>0.53574269135272523</v>
      </c>
      <c r="J50" s="180">
        <f t="shared" si="3"/>
        <v>1.5597585780171785</v>
      </c>
    </row>
    <row r="51" spans="3:10" x14ac:dyDescent="0.25">
      <c r="C51" s="54"/>
      <c r="D51" s="54" t="s">
        <v>100</v>
      </c>
      <c r="E51" s="67">
        <v>6.1117613000000004</v>
      </c>
      <c r="F51" s="67">
        <v>147.71039999999999</v>
      </c>
      <c r="G51" s="67">
        <v>150.94280000000001</v>
      </c>
      <c r="H51" s="67">
        <v>153.4588</v>
      </c>
      <c r="I51" s="181">
        <f t="shared" si="2"/>
        <v>1.6668565840834981</v>
      </c>
      <c r="J51" s="181">
        <f t="shared" si="3"/>
        <v>3.8916691038681117</v>
      </c>
    </row>
    <row r="52" spans="3:10" x14ac:dyDescent="0.25">
      <c r="C52" s="54"/>
      <c r="D52" s="54" t="s">
        <v>101</v>
      </c>
      <c r="E52" s="67">
        <v>0.59452119999999997</v>
      </c>
      <c r="F52" s="67">
        <v>115.1854</v>
      </c>
      <c r="G52" s="67">
        <v>115.1854</v>
      </c>
      <c r="H52" s="67">
        <v>111.1301</v>
      </c>
      <c r="I52" s="181">
        <f t="shared" si="2"/>
        <v>-3.5206718907083712</v>
      </c>
      <c r="J52" s="181">
        <f t="shared" si="3"/>
        <v>-3.5206718907083712</v>
      </c>
    </row>
    <row r="53" spans="3:10" x14ac:dyDescent="0.25">
      <c r="C53" s="54"/>
      <c r="D53" s="54" t="s">
        <v>102</v>
      </c>
      <c r="E53" s="67">
        <v>2.0951594</v>
      </c>
      <c r="F53" s="67">
        <v>98.662099999999995</v>
      </c>
      <c r="G53" s="67">
        <v>100.8843</v>
      </c>
      <c r="H53" s="67">
        <v>100.8843</v>
      </c>
      <c r="I53" s="181">
        <f t="shared" si="2"/>
        <v>0</v>
      </c>
      <c r="J53" s="181">
        <f t="shared" si="3"/>
        <v>2.2523339762684946</v>
      </c>
    </row>
    <row r="54" spans="3:10" x14ac:dyDescent="0.25">
      <c r="C54" s="54"/>
      <c r="D54" s="54" t="s">
        <v>103</v>
      </c>
      <c r="E54" s="67">
        <v>5.1715385999999999</v>
      </c>
      <c r="F54" s="67">
        <v>100.0274</v>
      </c>
      <c r="G54" s="67">
        <v>100.0274</v>
      </c>
      <c r="H54" s="67">
        <v>100.0274</v>
      </c>
      <c r="I54" s="181">
        <f t="shared" si="2"/>
        <v>0</v>
      </c>
      <c r="J54" s="181">
        <f t="shared" si="3"/>
        <v>0</v>
      </c>
    </row>
    <row r="55" spans="3:10" x14ac:dyDescent="0.25">
      <c r="C55" s="54"/>
      <c r="D55" s="54" t="s">
        <v>104</v>
      </c>
      <c r="E55" s="67">
        <v>1.6726212</v>
      </c>
      <c r="F55" s="67">
        <v>101.6087</v>
      </c>
      <c r="G55" s="67">
        <v>101.6087</v>
      </c>
      <c r="H55" s="67">
        <v>101.6087</v>
      </c>
      <c r="I55" s="181">
        <f t="shared" si="2"/>
        <v>0</v>
      </c>
      <c r="J55" s="181">
        <f t="shared" si="3"/>
        <v>0</v>
      </c>
    </row>
    <row r="56" spans="3:10" x14ac:dyDescent="0.25">
      <c r="C56" s="54"/>
      <c r="D56" s="54" t="s">
        <v>105</v>
      </c>
      <c r="E56" s="67">
        <v>1.0312403999999999</v>
      </c>
      <c r="F56" s="67">
        <v>100.0201</v>
      </c>
      <c r="G56" s="67">
        <v>100.0201</v>
      </c>
      <c r="H56" s="67">
        <v>100.0201</v>
      </c>
      <c r="I56" s="181">
        <f t="shared" si="2"/>
        <v>0</v>
      </c>
      <c r="J56" s="181">
        <f t="shared" si="3"/>
        <v>0</v>
      </c>
    </row>
    <row r="57" spans="3:10" x14ac:dyDescent="0.25">
      <c r="C57" s="54"/>
      <c r="D57" s="54" t="s">
        <v>106</v>
      </c>
      <c r="E57" s="67">
        <v>4.2475256000000003</v>
      </c>
      <c r="F57" s="67">
        <v>100.6664</v>
      </c>
      <c r="G57" s="67">
        <v>100.6645</v>
      </c>
      <c r="H57" s="67">
        <v>100.6645</v>
      </c>
      <c r="I57" s="181">
        <f t="shared" si="2"/>
        <v>0</v>
      </c>
      <c r="J57" s="181">
        <f t="shared" si="3"/>
        <v>-1.8874222183273837E-3</v>
      </c>
    </row>
    <row r="58" spans="3:10" x14ac:dyDescent="0.25">
      <c r="C58" s="70"/>
      <c r="D58" s="70"/>
      <c r="E58" s="71"/>
      <c r="F58" s="71"/>
      <c r="G58" s="71"/>
      <c r="H58" s="71"/>
      <c r="I58" s="72"/>
      <c r="J58" s="73"/>
    </row>
    <row r="59" spans="3:10" x14ac:dyDescent="0.25">
      <c r="C59" s="54"/>
      <c r="D59" s="54"/>
      <c r="E59" s="67"/>
      <c r="F59" s="67"/>
      <c r="G59" s="67"/>
      <c r="H59" s="67"/>
      <c r="I59" s="62"/>
      <c r="J59" s="63"/>
    </row>
    <row r="60" spans="3:10" x14ac:dyDescent="0.25">
      <c r="C60" s="54"/>
      <c r="D60" s="54"/>
      <c r="E60" s="67"/>
      <c r="F60" s="67"/>
      <c r="G60" s="67"/>
      <c r="H60" s="67"/>
      <c r="I60" s="62"/>
      <c r="J60" s="63"/>
    </row>
    <row r="61" spans="3:10" s="50" customFormat="1" x14ac:dyDescent="0.25">
      <c r="C61" s="156"/>
      <c r="D61" s="158" t="s">
        <v>55</v>
      </c>
      <c r="E61" s="49"/>
      <c r="F61" s="49"/>
      <c r="G61" s="49"/>
      <c r="H61" s="49"/>
      <c r="I61" s="160" t="s">
        <v>56</v>
      </c>
      <c r="J61" s="160"/>
    </row>
    <row r="62" spans="3:10" s="50" customFormat="1" ht="30" x14ac:dyDescent="0.25">
      <c r="C62" s="157"/>
      <c r="D62" s="159"/>
      <c r="E62" s="51" t="s">
        <v>57</v>
      </c>
      <c r="F62" s="51" t="s">
        <v>297</v>
      </c>
      <c r="G62" s="51" t="s">
        <v>58</v>
      </c>
      <c r="H62" s="51"/>
      <c r="I62" s="53" t="s">
        <v>3</v>
      </c>
      <c r="J62" s="53" t="s">
        <v>4</v>
      </c>
    </row>
    <row r="63" spans="3:10" x14ac:dyDescent="0.25">
      <c r="C63" s="54"/>
      <c r="D63" s="54"/>
      <c r="E63" s="54"/>
      <c r="F63" s="54"/>
      <c r="G63" s="54"/>
      <c r="H63" s="54"/>
      <c r="I63" s="55"/>
      <c r="J63" s="54"/>
    </row>
    <row r="64" spans="3:10" ht="14.25" customHeight="1" x14ac:dyDescent="0.25">
      <c r="C64" s="64" t="s">
        <v>25</v>
      </c>
      <c r="D64" s="65" t="s">
        <v>12</v>
      </c>
      <c r="E64" s="66">
        <v>162.00161320000001</v>
      </c>
      <c r="F64" s="66">
        <v>131.803</v>
      </c>
      <c r="G64" s="66">
        <v>135.92599999999999</v>
      </c>
      <c r="H64" s="66">
        <v>137.2182</v>
      </c>
      <c r="I64" s="180">
        <f t="shared" ref="I64" si="4">(H64/G64-1)*100</f>
        <v>0.95066433206303369</v>
      </c>
      <c r="J64" s="180">
        <f t="shared" ref="J64" si="5">(H64/F64-1)*100</f>
        <v>4.1085559509267622</v>
      </c>
    </row>
    <row r="65" spans="3:10" x14ac:dyDescent="0.25">
      <c r="C65" s="54"/>
      <c r="D65" s="54" t="s">
        <v>107</v>
      </c>
      <c r="E65" s="67">
        <v>35.829292000000002</v>
      </c>
      <c r="F65" s="67">
        <v>123.21639999999999</v>
      </c>
      <c r="G65" s="67">
        <v>135.56540000000001</v>
      </c>
      <c r="H65" s="67">
        <v>139.75819999999999</v>
      </c>
      <c r="I65" s="181">
        <f t="shared" ref="I65:I110" si="6">(H65/G65-1)*100</f>
        <v>3.0928245702811941</v>
      </c>
      <c r="J65" s="181">
        <f t="shared" ref="J65:J110" si="7">(H65/F65-1)*100</f>
        <v>13.424998620313522</v>
      </c>
    </row>
    <row r="66" spans="3:10" x14ac:dyDescent="0.25">
      <c r="C66" s="54"/>
      <c r="D66" s="54" t="s">
        <v>108</v>
      </c>
      <c r="E66" s="67">
        <v>4.7974686999999996</v>
      </c>
      <c r="F66" s="67">
        <v>115.5247</v>
      </c>
      <c r="G66" s="67">
        <v>125.89709999999999</v>
      </c>
      <c r="H66" s="67">
        <v>125.9859</v>
      </c>
      <c r="I66" s="181">
        <f t="shared" si="6"/>
        <v>7.053379307386809E-2</v>
      </c>
      <c r="J66" s="181">
        <f t="shared" si="7"/>
        <v>9.0553794989296712</v>
      </c>
    </row>
    <row r="67" spans="3:10" x14ac:dyDescent="0.25">
      <c r="C67" s="54"/>
      <c r="D67" s="54" t="s">
        <v>109</v>
      </c>
      <c r="E67" s="67">
        <v>43.446662699999997</v>
      </c>
      <c r="F67" s="67">
        <v>139.8991</v>
      </c>
      <c r="G67" s="67">
        <v>140.17840000000001</v>
      </c>
      <c r="H67" s="67">
        <v>138.51849999999999</v>
      </c>
      <c r="I67" s="181">
        <f t="shared" si="6"/>
        <v>-1.1841339321892796</v>
      </c>
      <c r="J67" s="181">
        <f t="shared" si="7"/>
        <v>-0.98685409698848758</v>
      </c>
    </row>
    <row r="68" spans="3:10" x14ac:dyDescent="0.25">
      <c r="C68" s="54"/>
      <c r="D68" s="54" t="s">
        <v>110</v>
      </c>
      <c r="E68" s="67">
        <v>12.914282500000001</v>
      </c>
      <c r="F68" s="67">
        <v>150.62020000000001</v>
      </c>
      <c r="G68" s="67">
        <v>154.3279</v>
      </c>
      <c r="H68" s="67">
        <v>158.809</v>
      </c>
      <c r="I68" s="181">
        <f t="shared" si="6"/>
        <v>2.9036227409301896</v>
      </c>
      <c r="J68" s="181">
        <f t="shared" si="7"/>
        <v>5.4367209710251219</v>
      </c>
    </row>
    <row r="69" spans="3:10" x14ac:dyDescent="0.25">
      <c r="C69" s="54"/>
      <c r="D69" s="54" t="s">
        <v>111</v>
      </c>
      <c r="E69" s="67">
        <v>11.869693</v>
      </c>
      <c r="F69" s="67">
        <v>120.5484</v>
      </c>
      <c r="G69" s="67">
        <v>115.2921</v>
      </c>
      <c r="H69" s="67">
        <v>111.9789</v>
      </c>
      <c r="I69" s="181">
        <f t="shared" si="6"/>
        <v>-2.8737441680739662</v>
      </c>
      <c r="J69" s="181">
        <f t="shared" si="7"/>
        <v>-7.1087629533034047</v>
      </c>
    </row>
    <row r="70" spans="3:10" x14ac:dyDescent="0.25">
      <c r="C70" s="54"/>
      <c r="D70" s="54" t="s">
        <v>112</v>
      </c>
      <c r="E70" s="67">
        <v>3.0107699000000001</v>
      </c>
      <c r="F70" s="67">
        <v>96.786299999999997</v>
      </c>
      <c r="G70" s="67">
        <v>95.863299999999995</v>
      </c>
      <c r="H70" s="67">
        <v>97.150199999999998</v>
      </c>
      <c r="I70" s="181">
        <f t="shared" si="6"/>
        <v>1.3424324011378719</v>
      </c>
      <c r="J70" s="181">
        <f t="shared" si="7"/>
        <v>0.37598296453114077</v>
      </c>
    </row>
    <row r="71" spans="3:10" ht="14.25" customHeight="1" x14ac:dyDescent="0.25">
      <c r="C71" s="54"/>
      <c r="D71" s="54" t="s">
        <v>113</v>
      </c>
      <c r="E71" s="67">
        <v>46.765129600000002</v>
      </c>
      <c r="F71" s="67">
        <v>133.53809999999999</v>
      </c>
      <c r="G71" s="67">
        <v>137.2165</v>
      </c>
      <c r="H71" s="67">
        <v>139.5343</v>
      </c>
      <c r="I71" s="181">
        <f t="shared" si="6"/>
        <v>1.6891554587094237</v>
      </c>
      <c r="J71" s="181">
        <f t="shared" si="7"/>
        <v>4.49025409227779</v>
      </c>
    </row>
    <row r="72" spans="3:10" x14ac:dyDescent="0.25">
      <c r="C72" s="54"/>
      <c r="D72" s="54" t="s">
        <v>114</v>
      </c>
      <c r="E72" s="67">
        <v>3.3683147999999998</v>
      </c>
      <c r="F72" s="67">
        <v>116.6176</v>
      </c>
      <c r="G72" s="67">
        <v>119.2467</v>
      </c>
      <c r="H72" s="67">
        <v>119.2467</v>
      </c>
      <c r="I72" s="181">
        <f t="shared" si="6"/>
        <v>0</v>
      </c>
      <c r="J72" s="181">
        <f t="shared" si="7"/>
        <v>2.2544624482067954</v>
      </c>
    </row>
    <row r="73" spans="3:10" x14ac:dyDescent="0.25">
      <c r="C73" s="64" t="s">
        <v>26</v>
      </c>
      <c r="D73" s="65" t="s">
        <v>13</v>
      </c>
      <c r="E73" s="66">
        <v>39.1160821</v>
      </c>
      <c r="F73" s="66">
        <v>127.7871</v>
      </c>
      <c r="G73" s="66">
        <v>125.28100000000001</v>
      </c>
      <c r="H73" s="66">
        <v>126.73260000000001</v>
      </c>
      <c r="I73" s="180">
        <f t="shared" si="6"/>
        <v>1.1586752979302561</v>
      </c>
      <c r="J73" s="180">
        <f t="shared" si="7"/>
        <v>-0.8252006657949007</v>
      </c>
    </row>
    <row r="74" spans="3:10" x14ac:dyDescent="0.25">
      <c r="C74" s="54"/>
      <c r="D74" s="54" t="s">
        <v>115</v>
      </c>
      <c r="E74" s="67">
        <v>3.4363668000000001</v>
      </c>
      <c r="F74" s="67">
        <v>189.56649999999999</v>
      </c>
      <c r="G74" s="67">
        <v>160.9162</v>
      </c>
      <c r="H74" s="67">
        <v>177.82</v>
      </c>
      <c r="I74" s="181">
        <f t="shared" si="6"/>
        <v>10.504722333736428</v>
      </c>
      <c r="J74" s="181">
        <f t="shared" si="7"/>
        <v>-6.196506239235311</v>
      </c>
    </row>
    <row r="75" spans="3:10" x14ac:dyDescent="0.25">
      <c r="C75" s="54"/>
      <c r="D75" s="54" t="s">
        <v>116</v>
      </c>
      <c r="E75" s="67">
        <v>35.679715299999998</v>
      </c>
      <c r="F75" s="67">
        <v>121.837</v>
      </c>
      <c r="G75" s="67">
        <v>121.8489</v>
      </c>
      <c r="H75" s="67">
        <v>121.81229999999999</v>
      </c>
      <c r="I75" s="181">
        <f t="shared" si="6"/>
        <v>-3.0037201813071235E-2</v>
      </c>
      <c r="J75" s="181">
        <f t="shared" si="7"/>
        <v>-2.0272987680269861E-2</v>
      </c>
    </row>
    <row r="76" spans="3:10" x14ac:dyDescent="0.25">
      <c r="C76" s="64" t="s">
        <v>27</v>
      </c>
      <c r="D76" s="65" t="s">
        <v>14</v>
      </c>
      <c r="E76" s="66">
        <v>59.219326899999999</v>
      </c>
      <c r="F76" s="66">
        <v>112.4117</v>
      </c>
      <c r="G76" s="66">
        <v>116.25320000000001</v>
      </c>
      <c r="H76" s="66">
        <v>113.64790000000001</v>
      </c>
      <c r="I76" s="180">
        <f t="shared" si="6"/>
        <v>-2.2410565902702073</v>
      </c>
      <c r="J76" s="180">
        <f t="shared" si="7"/>
        <v>1.0997075927150046</v>
      </c>
    </row>
    <row r="77" spans="3:10" x14ac:dyDescent="0.25">
      <c r="C77" s="54"/>
      <c r="D77" s="54" t="s">
        <v>117</v>
      </c>
      <c r="E77" s="67">
        <v>2.2900554999999998</v>
      </c>
      <c r="F77" s="67">
        <v>95.025000000000006</v>
      </c>
      <c r="G77" s="67">
        <v>88.254400000000004</v>
      </c>
      <c r="H77" s="67">
        <v>68.062899999999999</v>
      </c>
      <c r="I77" s="181">
        <f t="shared" si="6"/>
        <v>-22.878745988868545</v>
      </c>
      <c r="J77" s="181">
        <f t="shared" si="7"/>
        <v>-28.373691133912139</v>
      </c>
    </row>
    <row r="78" spans="3:10" x14ac:dyDescent="0.25">
      <c r="C78" s="54"/>
      <c r="D78" s="54" t="s">
        <v>118</v>
      </c>
      <c r="E78" s="67">
        <v>1.8769207999999999</v>
      </c>
      <c r="F78" s="67">
        <v>128.32990000000001</v>
      </c>
      <c r="G78" s="67">
        <v>143.66380000000001</v>
      </c>
      <c r="H78" s="67">
        <v>150.48910000000001</v>
      </c>
      <c r="I78" s="181">
        <f t="shared" si="6"/>
        <v>4.7508836603236126</v>
      </c>
      <c r="J78" s="181">
        <f t="shared" si="7"/>
        <v>17.267371049147549</v>
      </c>
    </row>
    <row r="79" spans="3:10" x14ac:dyDescent="0.25">
      <c r="C79" s="54"/>
      <c r="D79" s="54" t="s">
        <v>119</v>
      </c>
      <c r="E79" s="67">
        <v>0.52765280000000003</v>
      </c>
      <c r="F79" s="67">
        <v>118.07550000000001</v>
      </c>
      <c r="G79" s="67">
        <v>116.6943</v>
      </c>
      <c r="H79" s="67">
        <v>118.93819999999999</v>
      </c>
      <c r="I79" s="181">
        <f t="shared" si="6"/>
        <v>1.9228874075254643</v>
      </c>
      <c r="J79" s="181">
        <f t="shared" si="7"/>
        <v>0.73063421285533003</v>
      </c>
    </row>
    <row r="80" spans="3:10" x14ac:dyDescent="0.25">
      <c r="C80" s="54"/>
      <c r="D80" s="54" t="s">
        <v>120</v>
      </c>
      <c r="E80" s="67">
        <v>2.8220274999999999</v>
      </c>
      <c r="F80" s="67">
        <v>106.27330000000001</v>
      </c>
      <c r="G80" s="67">
        <v>110.49930000000001</v>
      </c>
      <c r="H80" s="67">
        <v>102.61669999999999</v>
      </c>
      <c r="I80" s="181">
        <f t="shared" si="6"/>
        <v>-7.1336198509854949</v>
      </c>
      <c r="J80" s="181">
        <f t="shared" si="7"/>
        <v>-3.4407513458225236</v>
      </c>
    </row>
    <row r="81" spans="3:10" x14ac:dyDescent="0.25">
      <c r="C81" s="54"/>
      <c r="D81" s="54" t="s">
        <v>121</v>
      </c>
      <c r="E81" s="67">
        <v>1.2545883</v>
      </c>
      <c r="F81" s="67">
        <v>120.5548</v>
      </c>
      <c r="G81" s="67">
        <v>117.6789</v>
      </c>
      <c r="H81" s="67">
        <v>115.6649</v>
      </c>
      <c r="I81" s="181">
        <f t="shared" si="6"/>
        <v>-1.7114367996301727</v>
      </c>
      <c r="J81" s="181">
        <f t="shared" si="7"/>
        <v>-4.0561636699658514</v>
      </c>
    </row>
    <row r="82" spans="3:10" x14ac:dyDescent="0.25">
      <c r="C82" s="54"/>
      <c r="D82" s="54" t="s">
        <v>122</v>
      </c>
      <c r="E82" s="67">
        <v>1.4529102</v>
      </c>
      <c r="F82" s="67">
        <v>102.5016</v>
      </c>
      <c r="G82" s="67">
        <v>110.43</v>
      </c>
      <c r="H82" s="67">
        <v>102.9179</v>
      </c>
      <c r="I82" s="181">
        <f t="shared" si="6"/>
        <v>-6.8025898759395131</v>
      </c>
      <c r="J82" s="181">
        <f t="shared" si="7"/>
        <v>0.40614000171705911</v>
      </c>
    </row>
    <row r="83" spans="3:10" x14ac:dyDescent="0.25">
      <c r="C83" s="54"/>
      <c r="D83" s="54" t="s">
        <v>123</v>
      </c>
      <c r="E83" s="67">
        <v>1.3270451999999999</v>
      </c>
      <c r="F83" s="67">
        <v>114.7169</v>
      </c>
      <c r="G83" s="67">
        <v>119.3907</v>
      </c>
      <c r="H83" s="67">
        <v>118.9247</v>
      </c>
      <c r="I83" s="181">
        <f t="shared" si="6"/>
        <v>-0.39031515855086907</v>
      </c>
      <c r="J83" s="181">
        <f t="shared" si="7"/>
        <v>3.6679861467665331</v>
      </c>
    </row>
    <row r="84" spans="3:10" x14ac:dyDescent="0.25">
      <c r="C84" s="54"/>
      <c r="D84" s="54" t="s">
        <v>124</v>
      </c>
      <c r="E84" s="67">
        <v>3.0561758000000001</v>
      </c>
      <c r="F84" s="67">
        <v>135.6541</v>
      </c>
      <c r="G84" s="67">
        <v>146.32859999999999</v>
      </c>
      <c r="H84" s="67">
        <v>146.32859999999999</v>
      </c>
      <c r="I84" s="181">
        <f t="shared" si="6"/>
        <v>0</v>
      </c>
      <c r="J84" s="181">
        <f t="shared" si="7"/>
        <v>7.8689107074537246</v>
      </c>
    </row>
    <row r="85" spans="3:10" x14ac:dyDescent="0.25">
      <c r="C85" s="54"/>
      <c r="D85" s="54" t="s">
        <v>125</v>
      </c>
      <c r="E85" s="67">
        <v>3.8315640000000002</v>
      </c>
      <c r="F85" s="67">
        <v>93.528199999999998</v>
      </c>
      <c r="G85" s="67">
        <v>93.605999999999995</v>
      </c>
      <c r="H85" s="67">
        <v>93.605999999999995</v>
      </c>
      <c r="I85" s="181">
        <f t="shared" si="6"/>
        <v>0</v>
      </c>
      <c r="J85" s="181">
        <f t="shared" si="7"/>
        <v>8.3183467660008503E-2</v>
      </c>
    </row>
    <row r="86" spans="3:10" x14ac:dyDescent="0.25">
      <c r="C86" s="54"/>
      <c r="D86" s="54" t="s">
        <v>126</v>
      </c>
      <c r="E86" s="67">
        <v>8.8574941000000003</v>
      </c>
      <c r="F86" s="67">
        <v>170.46530000000001</v>
      </c>
      <c r="G86" s="67">
        <v>168.99520000000001</v>
      </c>
      <c r="H86" s="67">
        <v>159.58189999999999</v>
      </c>
      <c r="I86" s="181">
        <f t="shared" si="6"/>
        <v>-5.5701582056768562</v>
      </c>
      <c r="J86" s="181">
        <f t="shared" si="7"/>
        <v>-6.3845251790247133</v>
      </c>
    </row>
    <row r="87" spans="3:10" x14ac:dyDescent="0.25">
      <c r="C87" s="54"/>
      <c r="D87" s="54" t="s">
        <v>127</v>
      </c>
      <c r="E87" s="67">
        <v>17.202954200000001</v>
      </c>
      <c r="F87" s="67">
        <v>97.132800000000003</v>
      </c>
      <c r="G87" s="67">
        <v>101.1602</v>
      </c>
      <c r="H87" s="67">
        <v>101.3642</v>
      </c>
      <c r="I87" s="181">
        <f t="shared" si="6"/>
        <v>0.20166033677275763</v>
      </c>
      <c r="J87" s="181">
        <f t="shared" si="7"/>
        <v>4.3563039467615416</v>
      </c>
    </row>
    <row r="88" spans="3:10" x14ac:dyDescent="0.25">
      <c r="C88" s="54"/>
      <c r="D88" s="54" t="s">
        <v>128</v>
      </c>
      <c r="E88" s="67">
        <v>1.2545664999999999</v>
      </c>
      <c r="F88" s="67">
        <v>98.8947</v>
      </c>
      <c r="G88" s="67">
        <v>98.8947</v>
      </c>
      <c r="H88" s="67">
        <v>98.8947</v>
      </c>
      <c r="I88" s="181">
        <f t="shared" si="6"/>
        <v>0</v>
      </c>
      <c r="J88" s="181">
        <f t="shared" si="7"/>
        <v>0</v>
      </c>
    </row>
    <row r="89" spans="3:10" x14ac:dyDescent="0.25">
      <c r="C89" s="54"/>
      <c r="D89" s="54" t="s">
        <v>129</v>
      </c>
      <c r="E89" s="67">
        <v>1.2765766000000001</v>
      </c>
      <c r="F89" s="67">
        <v>141.66409999999999</v>
      </c>
      <c r="G89" s="67">
        <v>141.66409999999999</v>
      </c>
      <c r="H89" s="67">
        <v>141.66409999999999</v>
      </c>
      <c r="I89" s="181">
        <f t="shared" si="6"/>
        <v>0</v>
      </c>
      <c r="J89" s="181">
        <f t="shared" si="7"/>
        <v>0</v>
      </c>
    </row>
    <row r="90" spans="3:10" x14ac:dyDescent="0.25">
      <c r="C90" s="54"/>
      <c r="D90" s="54" t="s">
        <v>130</v>
      </c>
      <c r="E90" s="67">
        <v>12.1887954</v>
      </c>
      <c r="F90" s="67">
        <v>92.308300000000003</v>
      </c>
      <c r="G90" s="67">
        <v>100.4902</v>
      </c>
      <c r="H90" s="67">
        <v>100.0089</v>
      </c>
      <c r="I90" s="181">
        <f t="shared" si="6"/>
        <v>-0.47895217643113552</v>
      </c>
      <c r="J90" s="181">
        <f t="shared" si="7"/>
        <v>8.3422617467768347</v>
      </c>
    </row>
    <row r="91" spans="3:10" x14ac:dyDescent="0.25">
      <c r="C91" s="64" t="s">
        <v>28</v>
      </c>
      <c r="D91" s="65" t="s">
        <v>15</v>
      </c>
      <c r="E91" s="66">
        <v>38.210159599999997</v>
      </c>
      <c r="F91" s="66">
        <v>118.0698</v>
      </c>
      <c r="G91" s="66">
        <v>121.8814</v>
      </c>
      <c r="H91" s="66">
        <v>122.21510000000001</v>
      </c>
      <c r="I91" s="180">
        <f t="shared" si="6"/>
        <v>0.27379075068059144</v>
      </c>
      <c r="J91" s="180">
        <f t="shared" si="7"/>
        <v>3.5108893214014225</v>
      </c>
    </row>
    <row r="92" spans="3:10" x14ac:dyDescent="0.25">
      <c r="C92" s="54"/>
      <c r="D92" s="54" t="s">
        <v>131</v>
      </c>
      <c r="E92" s="67">
        <v>18.116017500000002</v>
      </c>
      <c r="F92" s="67">
        <v>119.1923</v>
      </c>
      <c r="G92" s="67">
        <v>123.03270000000001</v>
      </c>
      <c r="H92" s="67">
        <v>123.7334</v>
      </c>
      <c r="I92" s="181">
        <f t="shared" si="6"/>
        <v>0.5695233868719507</v>
      </c>
      <c r="J92" s="181">
        <f t="shared" si="7"/>
        <v>3.8098937599156946</v>
      </c>
    </row>
    <row r="93" spans="3:10" x14ac:dyDescent="0.25">
      <c r="C93" s="54"/>
      <c r="D93" s="54" t="s">
        <v>132</v>
      </c>
      <c r="E93" s="67">
        <v>10.4812314</v>
      </c>
      <c r="F93" s="67">
        <v>127.6216</v>
      </c>
      <c r="G93" s="67">
        <v>133.61879999999999</v>
      </c>
      <c r="H93" s="67">
        <v>133.61879999999999</v>
      </c>
      <c r="I93" s="181">
        <f t="shared" si="6"/>
        <v>0</v>
      </c>
      <c r="J93" s="181">
        <f t="shared" si="7"/>
        <v>4.6992045233722024</v>
      </c>
    </row>
    <row r="94" spans="3:10" x14ac:dyDescent="0.25">
      <c r="C94" s="54"/>
      <c r="D94" s="54" t="s">
        <v>133</v>
      </c>
      <c r="E94" s="67">
        <v>7.1148188000000001</v>
      </c>
      <c r="F94" s="67">
        <v>112.6507</v>
      </c>
      <c r="G94" s="67">
        <v>114.50749999999999</v>
      </c>
      <c r="H94" s="67">
        <v>114.5157</v>
      </c>
      <c r="I94" s="181">
        <f t="shared" si="6"/>
        <v>7.1611029845319862E-3</v>
      </c>
      <c r="J94" s="181">
        <f t="shared" si="7"/>
        <v>1.6555600630977052</v>
      </c>
    </row>
    <row r="95" spans="3:10" x14ac:dyDescent="0.25">
      <c r="C95" s="54"/>
      <c r="D95" s="54" t="s">
        <v>134</v>
      </c>
      <c r="E95" s="67">
        <v>2.4980918999999999</v>
      </c>
      <c r="F95" s="67">
        <v>85.287000000000006</v>
      </c>
      <c r="G95" s="67">
        <v>85.287000000000006</v>
      </c>
      <c r="H95" s="67">
        <v>85.287000000000006</v>
      </c>
      <c r="I95" s="181">
        <f t="shared" si="6"/>
        <v>0</v>
      </c>
      <c r="J95" s="181">
        <f t="shared" si="7"/>
        <v>0</v>
      </c>
    </row>
    <row r="96" spans="3:10" x14ac:dyDescent="0.25">
      <c r="C96" s="64" t="s">
        <v>135</v>
      </c>
      <c r="D96" s="65" t="s">
        <v>16</v>
      </c>
      <c r="E96" s="66">
        <v>83.474322000000001</v>
      </c>
      <c r="F96" s="66">
        <v>112.75190000000001</v>
      </c>
      <c r="G96" s="66">
        <v>114.41370000000001</v>
      </c>
      <c r="H96" s="66">
        <v>113.164</v>
      </c>
      <c r="I96" s="180">
        <f t="shared" si="6"/>
        <v>-1.0922643005164656</v>
      </c>
      <c r="J96" s="180">
        <f t="shared" si="7"/>
        <v>0.36549273227324264</v>
      </c>
    </row>
    <row r="97" spans="3:16" x14ac:dyDescent="0.25">
      <c r="C97" s="54"/>
      <c r="D97" s="54" t="s">
        <v>136</v>
      </c>
      <c r="E97" s="67">
        <v>64.346142700000001</v>
      </c>
      <c r="F97" s="67">
        <v>114.54340000000001</v>
      </c>
      <c r="G97" s="67">
        <v>116.7903</v>
      </c>
      <c r="H97" s="67">
        <v>115.4794</v>
      </c>
      <c r="I97" s="181">
        <f t="shared" si="6"/>
        <v>-1.1224391066723904</v>
      </c>
      <c r="J97" s="181">
        <f t="shared" si="7"/>
        <v>0.81715751409507931</v>
      </c>
    </row>
    <row r="98" spans="3:16" x14ac:dyDescent="0.25">
      <c r="C98" s="54"/>
      <c r="D98" s="54" t="s">
        <v>137</v>
      </c>
      <c r="E98" s="67">
        <v>8.8410960000000003</v>
      </c>
      <c r="F98" s="67">
        <v>106.3077</v>
      </c>
      <c r="G98" s="67">
        <v>106.3077</v>
      </c>
      <c r="H98" s="67">
        <v>106.3077</v>
      </c>
      <c r="I98" s="181">
        <f t="shared" si="6"/>
        <v>0</v>
      </c>
      <c r="J98" s="181">
        <f t="shared" si="7"/>
        <v>0</v>
      </c>
    </row>
    <row r="99" spans="3:16" x14ac:dyDescent="0.25">
      <c r="C99" s="54"/>
      <c r="D99" s="54" t="s">
        <v>138</v>
      </c>
      <c r="E99" s="67">
        <v>10.287083300000001</v>
      </c>
      <c r="F99" s="67">
        <v>107.0849</v>
      </c>
      <c r="G99" s="67">
        <v>106.51430000000001</v>
      </c>
      <c r="H99" s="67">
        <v>104.5742</v>
      </c>
      <c r="I99" s="181">
        <f t="shared" si="6"/>
        <v>-1.8214455711580535</v>
      </c>
      <c r="J99" s="181">
        <f t="shared" si="7"/>
        <v>-2.3445882659459905</v>
      </c>
    </row>
    <row r="100" spans="3:16" x14ac:dyDescent="0.25">
      <c r="C100" s="64" t="s">
        <v>139</v>
      </c>
      <c r="D100" s="65" t="s">
        <v>17</v>
      </c>
      <c r="E100" s="66">
        <v>98.177531400000007</v>
      </c>
      <c r="F100" s="66">
        <v>113.22110000000001</v>
      </c>
      <c r="G100" s="66">
        <v>113.3263</v>
      </c>
      <c r="H100" s="66">
        <v>114.4092</v>
      </c>
      <c r="I100" s="180">
        <f t="shared" si="6"/>
        <v>0.95555930088602192</v>
      </c>
      <c r="J100" s="180">
        <f t="shared" si="7"/>
        <v>1.0493627071278988</v>
      </c>
    </row>
    <row r="101" spans="3:16" x14ac:dyDescent="0.25">
      <c r="C101" s="54"/>
      <c r="D101" s="54" t="s">
        <v>140</v>
      </c>
      <c r="E101" s="67">
        <v>12.760599900000001</v>
      </c>
      <c r="F101" s="67">
        <v>105.58750000000001</v>
      </c>
      <c r="G101" s="67">
        <v>104.8796</v>
      </c>
      <c r="H101" s="67">
        <v>104.8796</v>
      </c>
      <c r="I101" s="181">
        <f t="shared" si="6"/>
        <v>0</v>
      </c>
      <c r="J101" s="181">
        <f t="shared" si="7"/>
        <v>-0.67043920918670175</v>
      </c>
    </row>
    <row r="102" spans="3:16" x14ac:dyDescent="0.25">
      <c r="C102" s="54"/>
      <c r="D102" s="54" t="s">
        <v>141</v>
      </c>
      <c r="E102" s="67">
        <v>15.5978209</v>
      </c>
      <c r="F102" s="67">
        <v>119.57210000000001</v>
      </c>
      <c r="G102" s="67">
        <v>124.1712</v>
      </c>
      <c r="H102" s="67">
        <v>126.1618</v>
      </c>
      <c r="I102" s="181">
        <f t="shared" si="6"/>
        <v>1.6031092556083815</v>
      </c>
      <c r="J102" s="181">
        <f t="shared" si="7"/>
        <v>5.5110682174186021</v>
      </c>
    </row>
    <row r="103" spans="3:16" x14ac:dyDescent="0.25">
      <c r="C103" s="54"/>
      <c r="D103" s="54" t="s">
        <v>142</v>
      </c>
      <c r="E103" s="67">
        <v>2.2890963000000002</v>
      </c>
      <c r="F103" s="67">
        <v>200.02690000000001</v>
      </c>
      <c r="G103" s="67">
        <v>178.251</v>
      </c>
      <c r="H103" s="67">
        <v>185.91130000000001</v>
      </c>
      <c r="I103" s="181">
        <f t="shared" si="6"/>
        <v>4.297479397030024</v>
      </c>
      <c r="J103" s="181">
        <f t="shared" si="7"/>
        <v>-7.0568508535601921</v>
      </c>
    </row>
    <row r="104" spans="3:16" x14ac:dyDescent="0.25">
      <c r="C104" s="54"/>
      <c r="D104" s="54" t="s">
        <v>143</v>
      </c>
      <c r="E104" s="67">
        <v>1.9153218999999999</v>
      </c>
      <c r="F104" s="67">
        <v>97.559899999999999</v>
      </c>
      <c r="G104" s="67">
        <v>102.3152</v>
      </c>
      <c r="H104" s="67">
        <v>99.959000000000003</v>
      </c>
      <c r="I104" s="181">
        <f t="shared" si="6"/>
        <v>-2.3028836380127315</v>
      </c>
      <c r="J104" s="181">
        <f t="shared" si="7"/>
        <v>2.4591046116283488</v>
      </c>
    </row>
    <row r="105" spans="3:16" x14ac:dyDescent="0.25">
      <c r="C105" s="54"/>
      <c r="D105" s="54" t="s">
        <v>144</v>
      </c>
      <c r="E105" s="67">
        <v>5.6306012000000001</v>
      </c>
      <c r="F105" s="67">
        <v>137.00360000000001</v>
      </c>
      <c r="G105" s="67">
        <v>144.55850000000001</v>
      </c>
      <c r="H105" s="67">
        <v>149.41890000000001</v>
      </c>
      <c r="I105" s="181">
        <f t="shared" si="6"/>
        <v>3.362237433288251</v>
      </c>
      <c r="J105" s="181">
        <f t="shared" si="7"/>
        <v>9.0620246475275223</v>
      </c>
    </row>
    <row r="106" spans="3:16" x14ac:dyDescent="0.25">
      <c r="C106" s="54"/>
      <c r="D106" s="54" t="s">
        <v>145</v>
      </c>
      <c r="E106" s="74">
        <v>3.0524895999999999</v>
      </c>
      <c r="F106" s="74">
        <v>96.214399999999998</v>
      </c>
      <c r="G106" s="74">
        <v>114.71599999999999</v>
      </c>
      <c r="H106" s="74">
        <v>111.9584</v>
      </c>
      <c r="I106" s="181">
        <f t="shared" si="6"/>
        <v>-2.4038495066076249</v>
      </c>
      <c r="J106" s="181">
        <f t="shared" si="7"/>
        <v>16.363454950610311</v>
      </c>
    </row>
    <row r="107" spans="3:16" x14ac:dyDescent="0.25">
      <c r="C107" s="54"/>
      <c r="D107" s="54" t="s">
        <v>146</v>
      </c>
      <c r="E107" s="74">
        <v>33.571643299999998</v>
      </c>
      <c r="F107" s="74">
        <v>103.07210000000001</v>
      </c>
      <c r="G107" s="74">
        <v>103.0941</v>
      </c>
      <c r="H107" s="74">
        <v>103.0941</v>
      </c>
      <c r="I107" s="181">
        <f t="shared" si="6"/>
        <v>0</v>
      </c>
      <c r="J107" s="181">
        <f t="shared" si="7"/>
        <v>2.1344282303359385E-2</v>
      </c>
    </row>
    <row r="108" spans="3:16" x14ac:dyDescent="0.25">
      <c r="C108" s="54"/>
      <c r="D108" s="54" t="s">
        <v>147</v>
      </c>
      <c r="E108" s="74">
        <v>11.6963592</v>
      </c>
      <c r="F108" s="74">
        <v>102.1515</v>
      </c>
      <c r="G108" s="74">
        <v>94.322800000000001</v>
      </c>
      <c r="H108" s="74">
        <v>98.024100000000004</v>
      </c>
      <c r="I108" s="181">
        <f t="shared" si="6"/>
        <v>3.9240777415428862</v>
      </c>
      <c r="J108" s="181">
        <f t="shared" si="7"/>
        <v>-4.0404693029470913</v>
      </c>
    </row>
    <row r="109" spans="3:16" x14ac:dyDescent="0.25">
      <c r="C109" s="54"/>
      <c r="D109" s="54" t="s">
        <v>148</v>
      </c>
      <c r="E109" s="74">
        <v>7.8117359999999998</v>
      </c>
      <c r="F109" s="74">
        <v>129.1491</v>
      </c>
      <c r="G109" s="74">
        <v>125.4453</v>
      </c>
      <c r="H109" s="74">
        <v>125.4453</v>
      </c>
      <c r="I109" s="181">
        <f t="shared" si="6"/>
        <v>0</v>
      </c>
      <c r="J109" s="181">
        <f t="shared" si="7"/>
        <v>-2.8678480918566174</v>
      </c>
    </row>
    <row r="110" spans="3:16" x14ac:dyDescent="0.25">
      <c r="C110" s="54"/>
      <c r="D110" s="54" t="s">
        <v>149</v>
      </c>
      <c r="E110" s="74">
        <v>3.8518631000000001</v>
      </c>
      <c r="F110" s="74">
        <v>137.47200000000001</v>
      </c>
      <c r="G110" s="74">
        <v>139.8383</v>
      </c>
      <c r="H110" s="74">
        <v>139.8383</v>
      </c>
      <c r="I110" s="181">
        <f t="shared" si="6"/>
        <v>0</v>
      </c>
      <c r="J110" s="181">
        <f t="shared" si="7"/>
        <v>1.721295972998127</v>
      </c>
    </row>
    <row r="111" spans="3:16" x14ac:dyDescent="0.25">
      <c r="C111" s="70"/>
      <c r="D111" s="70"/>
      <c r="E111" s="70"/>
      <c r="F111" s="70"/>
      <c r="G111" s="70"/>
      <c r="H111" s="70"/>
      <c r="I111" s="75"/>
      <c r="J111" s="75"/>
    </row>
    <row r="112" spans="3:16" x14ac:dyDescent="0.25">
      <c r="P112" s="77"/>
    </row>
    <row r="114" spans="5:8" x14ac:dyDescent="0.25">
      <c r="E114" s="78"/>
      <c r="F114" s="78"/>
      <c r="G114" s="78"/>
      <c r="H114" s="78"/>
    </row>
    <row r="115" spans="5:8" x14ac:dyDescent="0.25">
      <c r="E115" s="77"/>
      <c r="F115" s="77"/>
      <c r="G115" s="77"/>
      <c r="H115" s="77"/>
    </row>
  </sheetData>
  <mergeCells count="7">
    <mergeCell ref="C3:J3"/>
    <mergeCell ref="C5:C6"/>
    <mergeCell ref="D5:D6"/>
    <mergeCell ref="I5:J5"/>
    <mergeCell ref="C61:C62"/>
    <mergeCell ref="D61:D62"/>
    <mergeCell ref="I61:J61"/>
  </mergeCells>
  <pageMargins left="0.7" right="0.7" top="0.75" bottom="0.75" header="0.3" footer="0.3"/>
  <pageSetup orientation="portrait" verticalDpi="0" r:id="rId1"/>
  <ignoredErrors>
    <ignoredError sqref="C10:C1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BEDA7-587F-4264-839F-E22701C27D7C}">
  <dimension ref="B2:O67"/>
  <sheetViews>
    <sheetView topLeftCell="A40" workbookViewId="0">
      <selection activeCell="P14" sqref="P14"/>
    </sheetView>
  </sheetViews>
  <sheetFormatPr defaultRowHeight="15" x14ac:dyDescent="0.2"/>
  <cols>
    <col min="1" max="1" width="9.140625" style="79"/>
    <col min="2" max="2" width="42" style="79" customWidth="1"/>
    <col min="3" max="9" width="15.140625" style="79" customWidth="1"/>
    <col min="10" max="10" width="20.7109375" style="79" customWidth="1"/>
    <col min="11" max="13" width="15.140625" style="79" customWidth="1"/>
    <col min="14" max="14" width="16.85546875" style="79" customWidth="1"/>
    <col min="15" max="15" width="15.140625" style="79" customWidth="1"/>
    <col min="16" max="17" width="9.140625" style="79"/>
    <col min="18" max="18" width="9.7109375" style="79" bestFit="1" customWidth="1"/>
    <col min="19" max="19" width="9.140625" style="79"/>
    <col min="20" max="20" width="9.7109375" style="79" bestFit="1" customWidth="1"/>
    <col min="21" max="257" width="9.140625" style="79"/>
    <col min="258" max="258" width="42" style="79" customWidth="1"/>
    <col min="259" max="265" width="15.140625" style="79" customWidth="1"/>
    <col min="266" max="266" width="20.7109375" style="79" customWidth="1"/>
    <col min="267" max="269" width="15.140625" style="79" customWidth="1"/>
    <col min="270" max="270" width="16.85546875" style="79" customWidth="1"/>
    <col min="271" max="271" width="15.140625" style="79" customWidth="1"/>
    <col min="272" max="513" width="9.140625" style="79"/>
    <col min="514" max="514" width="42" style="79" customWidth="1"/>
    <col min="515" max="521" width="15.140625" style="79" customWidth="1"/>
    <col min="522" max="522" width="20.7109375" style="79" customWidth="1"/>
    <col min="523" max="525" width="15.140625" style="79" customWidth="1"/>
    <col min="526" max="526" width="16.85546875" style="79" customWidth="1"/>
    <col min="527" max="527" width="15.140625" style="79" customWidth="1"/>
    <col min="528" max="769" width="9.140625" style="79"/>
    <col min="770" max="770" width="42" style="79" customWidth="1"/>
    <col min="771" max="777" width="15.140625" style="79" customWidth="1"/>
    <col min="778" max="778" width="20.7109375" style="79" customWidth="1"/>
    <col min="779" max="781" width="15.140625" style="79" customWidth="1"/>
    <col min="782" max="782" width="16.85546875" style="79" customWidth="1"/>
    <col min="783" max="783" width="15.140625" style="79" customWidth="1"/>
    <col min="784" max="1025" width="9.140625" style="79"/>
    <col min="1026" max="1026" width="42" style="79" customWidth="1"/>
    <col min="1027" max="1033" width="15.140625" style="79" customWidth="1"/>
    <col min="1034" max="1034" width="20.7109375" style="79" customWidth="1"/>
    <col min="1035" max="1037" width="15.140625" style="79" customWidth="1"/>
    <col min="1038" max="1038" width="16.85546875" style="79" customWidth="1"/>
    <col min="1039" max="1039" width="15.140625" style="79" customWidth="1"/>
    <col min="1040" max="1281" width="9.140625" style="79"/>
    <col min="1282" max="1282" width="42" style="79" customWidth="1"/>
    <col min="1283" max="1289" width="15.140625" style="79" customWidth="1"/>
    <col min="1290" max="1290" width="20.7109375" style="79" customWidth="1"/>
    <col min="1291" max="1293" width="15.140625" style="79" customWidth="1"/>
    <col min="1294" max="1294" width="16.85546875" style="79" customWidth="1"/>
    <col min="1295" max="1295" width="15.140625" style="79" customWidth="1"/>
    <col min="1296" max="1537" width="9.140625" style="79"/>
    <col min="1538" max="1538" width="42" style="79" customWidth="1"/>
    <col min="1539" max="1545" width="15.140625" style="79" customWidth="1"/>
    <col min="1546" max="1546" width="20.7109375" style="79" customWidth="1"/>
    <col min="1547" max="1549" width="15.140625" style="79" customWidth="1"/>
    <col min="1550" max="1550" width="16.85546875" style="79" customWidth="1"/>
    <col min="1551" max="1551" width="15.140625" style="79" customWidth="1"/>
    <col min="1552" max="1793" width="9.140625" style="79"/>
    <col min="1794" max="1794" width="42" style="79" customWidth="1"/>
    <col min="1795" max="1801" width="15.140625" style="79" customWidth="1"/>
    <col min="1802" max="1802" width="20.7109375" style="79" customWidth="1"/>
    <col min="1803" max="1805" width="15.140625" style="79" customWidth="1"/>
    <col min="1806" max="1806" width="16.85546875" style="79" customWidth="1"/>
    <col min="1807" max="1807" width="15.140625" style="79" customWidth="1"/>
    <col min="1808" max="2049" width="9.140625" style="79"/>
    <col min="2050" max="2050" width="42" style="79" customWidth="1"/>
    <col min="2051" max="2057" width="15.140625" style="79" customWidth="1"/>
    <col min="2058" max="2058" width="20.7109375" style="79" customWidth="1"/>
    <col min="2059" max="2061" width="15.140625" style="79" customWidth="1"/>
    <col min="2062" max="2062" width="16.85546875" style="79" customWidth="1"/>
    <col min="2063" max="2063" width="15.140625" style="79" customWidth="1"/>
    <col min="2064" max="2305" width="9.140625" style="79"/>
    <col min="2306" max="2306" width="42" style="79" customWidth="1"/>
    <col min="2307" max="2313" width="15.140625" style="79" customWidth="1"/>
    <col min="2314" max="2314" width="20.7109375" style="79" customWidth="1"/>
    <col min="2315" max="2317" width="15.140625" style="79" customWidth="1"/>
    <col min="2318" max="2318" width="16.85546875" style="79" customWidth="1"/>
    <col min="2319" max="2319" width="15.140625" style="79" customWidth="1"/>
    <col min="2320" max="2561" width="9.140625" style="79"/>
    <col min="2562" max="2562" width="42" style="79" customWidth="1"/>
    <col min="2563" max="2569" width="15.140625" style="79" customWidth="1"/>
    <col min="2570" max="2570" width="20.7109375" style="79" customWidth="1"/>
    <col min="2571" max="2573" width="15.140625" style="79" customWidth="1"/>
    <col min="2574" max="2574" width="16.85546875" style="79" customWidth="1"/>
    <col min="2575" max="2575" width="15.140625" style="79" customWidth="1"/>
    <col min="2576" max="2817" width="9.140625" style="79"/>
    <col min="2818" max="2818" width="42" style="79" customWidth="1"/>
    <col min="2819" max="2825" width="15.140625" style="79" customWidth="1"/>
    <col min="2826" max="2826" width="20.7109375" style="79" customWidth="1"/>
    <col min="2827" max="2829" width="15.140625" style="79" customWidth="1"/>
    <col min="2830" max="2830" width="16.85546875" style="79" customWidth="1"/>
    <col min="2831" max="2831" width="15.140625" style="79" customWidth="1"/>
    <col min="2832" max="3073" width="9.140625" style="79"/>
    <col min="3074" max="3074" width="42" style="79" customWidth="1"/>
    <col min="3075" max="3081" width="15.140625" style="79" customWidth="1"/>
    <col min="3082" max="3082" width="20.7109375" style="79" customWidth="1"/>
    <col min="3083" max="3085" width="15.140625" style="79" customWidth="1"/>
    <col min="3086" max="3086" width="16.85546875" style="79" customWidth="1"/>
    <col min="3087" max="3087" width="15.140625" style="79" customWidth="1"/>
    <col min="3088" max="3329" width="9.140625" style="79"/>
    <col min="3330" max="3330" width="42" style="79" customWidth="1"/>
    <col min="3331" max="3337" width="15.140625" style="79" customWidth="1"/>
    <col min="3338" max="3338" width="20.7109375" style="79" customWidth="1"/>
    <col min="3339" max="3341" width="15.140625" style="79" customWidth="1"/>
    <col min="3342" max="3342" width="16.85546875" style="79" customWidth="1"/>
    <col min="3343" max="3343" width="15.140625" style="79" customWidth="1"/>
    <col min="3344" max="3585" width="9.140625" style="79"/>
    <col min="3586" max="3586" width="42" style="79" customWidth="1"/>
    <col min="3587" max="3593" width="15.140625" style="79" customWidth="1"/>
    <col min="3594" max="3594" width="20.7109375" style="79" customWidth="1"/>
    <col min="3595" max="3597" width="15.140625" style="79" customWidth="1"/>
    <col min="3598" max="3598" width="16.85546875" style="79" customWidth="1"/>
    <col min="3599" max="3599" width="15.140625" style="79" customWidth="1"/>
    <col min="3600" max="3841" width="9.140625" style="79"/>
    <col min="3842" max="3842" width="42" style="79" customWidth="1"/>
    <col min="3843" max="3849" width="15.140625" style="79" customWidth="1"/>
    <col min="3850" max="3850" width="20.7109375" style="79" customWidth="1"/>
    <col min="3851" max="3853" width="15.140625" style="79" customWidth="1"/>
    <col min="3854" max="3854" width="16.85546875" style="79" customWidth="1"/>
    <col min="3855" max="3855" width="15.140625" style="79" customWidth="1"/>
    <col min="3856" max="4097" width="9.140625" style="79"/>
    <col min="4098" max="4098" width="42" style="79" customWidth="1"/>
    <col min="4099" max="4105" width="15.140625" style="79" customWidth="1"/>
    <col min="4106" max="4106" width="20.7109375" style="79" customWidth="1"/>
    <col min="4107" max="4109" width="15.140625" style="79" customWidth="1"/>
    <col min="4110" max="4110" width="16.85546875" style="79" customWidth="1"/>
    <col min="4111" max="4111" width="15.140625" style="79" customWidth="1"/>
    <col min="4112" max="4353" width="9.140625" style="79"/>
    <col min="4354" max="4354" width="42" style="79" customWidth="1"/>
    <col min="4355" max="4361" width="15.140625" style="79" customWidth="1"/>
    <col min="4362" max="4362" width="20.7109375" style="79" customWidth="1"/>
    <col min="4363" max="4365" width="15.140625" style="79" customWidth="1"/>
    <col min="4366" max="4366" width="16.85546875" style="79" customWidth="1"/>
    <col min="4367" max="4367" width="15.140625" style="79" customWidth="1"/>
    <col min="4368" max="4609" width="9.140625" style="79"/>
    <col min="4610" max="4610" width="42" style="79" customWidth="1"/>
    <col min="4611" max="4617" width="15.140625" style="79" customWidth="1"/>
    <col min="4618" max="4618" width="20.7109375" style="79" customWidth="1"/>
    <col min="4619" max="4621" width="15.140625" style="79" customWidth="1"/>
    <col min="4622" max="4622" width="16.85546875" style="79" customWidth="1"/>
    <col min="4623" max="4623" width="15.140625" style="79" customWidth="1"/>
    <col min="4624" max="4865" width="9.140625" style="79"/>
    <col min="4866" max="4866" width="42" style="79" customWidth="1"/>
    <col min="4867" max="4873" width="15.140625" style="79" customWidth="1"/>
    <col min="4874" max="4874" width="20.7109375" style="79" customWidth="1"/>
    <col min="4875" max="4877" width="15.140625" style="79" customWidth="1"/>
    <col min="4878" max="4878" width="16.85546875" style="79" customWidth="1"/>
    <col min="4879" max="4879" width="15.140625" style="79" customWidth="1"/>
    <col min="4880" max="5121" width="9.140625" style="79"/>
    <col min="5122" max="5122" width="42" style="79" customWidth="1"/>
    <col min="5123" max="5129" width="15.140625" style="79" customWidth="1"/>
    <col min="5130" max="5130" width="20.7109375" style="79" customWidth="1"/>
    <col min="5131" max="5133" width="15.140625" style="79" customWidth="1"/>
    <col min="5134" max="5134" width="16.85546875" style="79" customWidth="1"/>
    <col min="5135" max="5135" width="15.140625" style="79" customWidth="1"/>
    <col min="5136" max="5377" width="9.140625" style="79"/>
    <col min="5378" max="5378" width="42" style="79" customWidth="1"/>
    <col min="5379" max="5385" width="15.140625" style="79" customWidth="1"/>
    <col min="5386" max="5386" width="20.7109375" style="79" customWidth="1"/>
    <col min="5387" max="5389" width="15.140625" style="79" customWidth="1"/>
    <col min="5390" max="5390" width="16.85546875" style="79" customWidth="1"/>
    <col min="5391" max="5391" width="15.140625" style="79" customWidth="1"/>
    <col min="5392" max="5633" width="9.140625" style="79"/>
    <col min="5634" max="5634" width="42" style="79" customWidth="1"/>
    <col min="5635" max="5641" width="15.140625" style="79" customWidth="1"/>
    <col min="5642" max="5642" width="20.7109375" style="79" customWidth="1"/>
    <col min="5643" max="5645" width="15.140625" style="79" customWidth="1"/>
    <col min="5646" max="5646" width="16.85546875" style="79" customWidth="1"/>
    <col min="5647" max="5647" width="15.140625" style="79" customWidth="1"/>
    <col min="5648" max="5889" width="9.140625" style="79"/>
    <col min="5890" max="5890" width="42" style="79" customWidth="1"/>
    <col min="5891" max="5897" width="15.140625" style="79" customWidth="1"/>
    <col min="5898" max="5898" width="20.7109375" style="79" customWidth="1"/>
    <col min="5899" max="5901" width="15.140625" style="79" customWidth="1"/>
    <col min="5902" max="5902" width="16.85546875" style="79" customWidth="1"/>
    <col min="5903" max="5903" width="15.140625" style="79" customWidth="1"/>
    <col min="5904" max="6145" width="9.140625" style="79"/>
    <col min="6146" max="6146" width="42" style="79" customWidth="1"/>
    <col min="6147" max="6153" width="15.140625" style="79" customWidth="1"/>
    <col min="6154" max="6154" width="20.7109375" style="79" customWidth="1"/>
    <col min="6155" max="6157" width="15.140625" style="79" customWidth="1"/>
    <col min="6158" max="6158" width="16.85546875" style="79" customWidth="1"/>
    <col min="6159" max="6159" width="15.140625" style="79" customWidth="1"/>
    <col min="6160" max="6401" width="9.140625" style="79"/>
    <col min="6402" max="6402" width="42" style="79" customWidth="1"/>
    <col min="6403" max="6409" width="15.140625" style="79" customWidth="1"/>
    <col min="6410" max="6410" width="20.7109375" style="79" customWidth="1"/>
    <col min="6411" max="6413" width="15.140625" style="79" customWidth="1"/>
    <col min="6414" max="6414" width="16.85546875" style="79" customWidth="1"/>
    <col min="6415" max="6415" width="15.140625" style="79" customWidth="1"/>
    <col min="6416" max="6657" width="9.140625" style="79"/>
    <col min="6658" max="6658" width="42" style="79" customWidth="1"/>
    <col min="6659" max="6665" width="15.140625" style="79" customWidth="1"/>
    <col min="6666" max="6666" width="20.7109375" style="79" customWidth="1"/>
    <col min="6667" max="6669" width="15.140625" style="79" customWidth="1"/>
    <col min="6670" max="6670" width="16.85546875" style="79" customWidth="1"/>
    <col min="6671" max="6671" width="15.140625" style="79" customWidth="1"/>
    <col min="6672" max="6913" width="9.140625" style="79"/>
    <col min="6914" max="6914" width="42" style="79" customWidth="1"/>
    <col min="6915" max="6921" width="15.140625" style="79" customWidth="1"/>
    <col min="6922" max="6922" width="20.7109375" style="79" customWidth="1"/>
    <col min="6923" max="6925" width="15.140625" style="79" customWidth="1"/>
    <col min="6926" max="6926" width="16.85546875" style="79" customWidth="1"/>
    <col min="6927" max="6927" width="15.140625" style="79" customWidth="1"/>
    <col min="6928" max="7169" width="9.140625" style="79"/>
    <col min="7170" max="7170" width="42" style="79" customWidth="1"/>
    <col min="7171" max="7177" width="15.140625" style="79" customWidth="1"/>
    <col min="7178" max="7178" width="20.7109375" style="79" customWidth="1"/>
    <col min="7179" max="7181" width="15.140625" style="79" customWidth="1"/>
    <col min="7182" max="7182" width="16.85546875" style="79" customWidth="1"/>
    <col min="7183" max="7183" width="15.140625" style="79" customWidth="1"/>
    <col min="7184" max="7425" width="9.140625" style="79"/>
    <col min="7426" max="7426" width="42" style="79" customWidth="1"/>
    <col min="7427" max="7433" width="15.140625" style="79" customWidth="1"/>
    <col min="7434" max="7434" width="20.7109375" style="79" customWidth="1"/>
    <col min="7435" max="7437" width="15.140625" style="79" customWidth="1"/>
    <col min="7438" max="7438" width="16.85546875" style="79" customWidth="1"/>
    <col min="7439" max="7439" width="15.140625" style="79" customWidth="1"/>
    <col min="7440" max="7681" width="9.140625" style="79"/>
    <col min="7682" max="7682" width="42" style="79" customWidth="1"/>
    <col min="7683" max="7689" width="15.140625" style="79" customWidth="1"/>
    <col min="7690" max="7690" width="20.7109375" style="79" customWidth="1"/>
    <col min="7691" max="7693" width="15.140625" style="79" customWidth="1"/>
    <col min="7694" max="7694" width="16.85546875" style="79" customWidth="1"/>
    <col min="7695" max="7695" width="15.140625" style="79" customWidth="1"/>
    <col min="7696" max="7937" width="9.140625" style="79"/>
    <col min="7938" max="7938" width="42" style="79" customWidth="1"/>
    <col min="7939" max="7945" width="15.140625" style="79" customWidth="1"/>
    <col min="7946" max="7946" width="20.7109375" style="79" customWidth="1"/>
    <col min="7947" max="7949" width="15.140625" style="79" customWidth="1"/>
    <col min="7950" max="7950" width="16.85546875" style="79" customWidth="1"/>
    <col min="7951" max="7951" width="15.140625" style="79" customWidth="1"/>
    <col min="7952" max="8193" width="9.140625" style="79"/>
    <col min="8194" max="8194" width="42" style="79" customWidth="1"/>
    <col min="8195" max="8201" width="15.140625" style="79" customWidth="1"/>
    <col min="8202" max="8202" width="20.7109375" style="79" customWidth="1"/>
    <col min="8203" max="8205" width="15.140625" style="79" customWidth="1"/>
    <col min="8206" max="8206" width="16.85546875" style="79" customWidth="1"/>
    <col min="8207" max="8207" width="15.140625" style="79" customWidth="1"/>
    <col min="8208" max="8449" width="9.140625" style="79"/>
    <col min="8450" max="8450" width="42" style="79" customWidth="1"/>
    <col min="8451" max="8457" width="15.140625" style="79" customWidth="1"/>
    <col min="8458" max="8458" width="20.7109375" style="79" customWidth="1"/>
    <col min="8459" max="8461" width="15.140625" style="79" customWidth="1"/>
    <col min="8462" max="8462" width="16.85546875" style="79" customWidth="1"/>
    <col min="8463" max="8463" width="15.140625" style="79" customWidth="1"/>
    <col min="8464" max="8705" width="9.140625" style="79"/>
    <col min="8706" max="8706" width="42" style="79" customWidth="1"/>
    <col min="8707" max="8713" width="15.140625" style="79" customWidth="1"/>
    <col min="8714" max="8714" width="20.7109375" style="79" customWidth="1"/>
    <col min="8715" max="8717" width="15.140625" style="79" customWidth="1"/>
    <col min="8718" max="8718" width="16.85546875" style="79" customWidth="1"/>
    <col min="8719" max="8719" width="15.140625" style="79" customWidth="1"/>
    <col min="8720" max="8961" width="9.140625" style="79"/>
    <col min="8962" max="8962" width="42" style="79" customWidth="1"/>
    <col min="8963" max="8969" width="15.140625" style="79" customWidth="1"/>
    <col min="8970" max="8970" width="20.7109375" style="79" customWidth="1"/>
    <col min="8971" max="8973" width="15.140625" style="79" customWidth="1"/>
    <col min="8974" max="8974" width="16.85546875" style="79" customWidth="1"/>
    <col min="8975" max="8975" width="15.140625" style="79" customWidth="1"/>
    <col min="8976" max="9217" width="9.140625" style="79"/>
    <col min="9218" max="9218" width="42" style="79" customWidth="1"/>
    <col min="9219" max="9225" width="15.140625" style="79" customWidth="1"/>
    <col min="9226" max="9226" width="20.7109375" style="79" customWidth="1"/>
    <col min="9227" max="9229" width="15.140625" style="79" customWidth="1"/>
    <col min="9230" max="9230" width="16.85546875" style="79" customWidth="1"/>
    <col min="9231" max="9231" width="15.140625" style="79" customWidth="1"/>
    <col min="9232" max="9473" width="9.140625" style="79"/>
    <col min="9474" max="9474" width="42" style="79" customWidth="1"/>
    <col min="9475" max="9481" width="15.140625" style="79" customWidth="1"/>
    <col min="9482" max="9482" width="20.7109375" style="79" customWidth="1"/>
    <col min="9483" max="9485" width="15.140625" style="79" customWidth="1"/>
    <col min="9486" max="9486" width="16.85546875" style="79" customWidth="1"/>
    <col min="9487" max="9487" width="15.140625" style="79" customWidth="1"/>
    <col min="9488" max="9729" width="9.140625" style="79"/>
    <col min="9730" max="9730" width="42" style="79" customWidth="1"/>
    <col min="9731" max="9737" width="15.140625" style="79" customWidth="1"/>
    <col min="9738" max="9738" width="20.7109375" style="79" customWidth="1"/>
    <col min="9739" max="9741" width="15.140625" style="79" customWidth="1"/>
    <col min="9742" max="9742" width="16.85546875" style="79" customWidth="1"/>
    <col min="9743" max="9743" width="15.140625" style="79" customWidth="1"/>
    <col min="9744" max="9985" width="9.140625" style="79"/>
    <col min="9986" max="9986" width="42" style="79" customWidth="1"/>
    <col min="9987" max="9993" width="15.140625" style="79" customWidth="1"/>
    <col min="9994" max="9994" width="20.7109375" style="79" customWidth="1"/>
    <col min="9995" max="9997" width="15.140625" style="79" customWidth="1"/>
    <col min="9998" max="9998" width="16.85546875" style="79" customWidth="1"/>
    <col min="9999" max="9999" width="15.140625" style="79" customWidth="1"/>
    <col min="10000" max="10241" width="9.140625" style="79"/>
    <col min="10242" max="10242" width="42" style="79" customWidth="1"/>
    <col min="10243" max="10249" width="15.140625" style="79" customWidth="1"/>
    <col min="10250" max="10250" width="20.7109375" style="79" customWidth="1"/>
    <col min="10251" max="10253" width="15.140625" style="79" customWidth="1"/>
    <col min="10254" max="10254" width="16.85546875" style="79" customWidth="1"/>
    <col min="10255" max="10255" width="15.140625" style="79" customWidth="1"/>
    <col min="10256" max="10497" width="9.140625" style="79"/>
    <col min="10498" max="10498" width="42" style="79" customWidth="1"/>
    <col min="10499" max="10505" width="15.140625" style="79" customWidth="1"/>
    <col min="10506" max="10506" width="20.7109375" style="79" customWidth="1"/>
    <col min="10507" max="10509" width="15.140625" style="79" customWidth="1"/>
    <col min="10510" max="10510" width="16.85546875" style="79" customWidth="1"/>
    <col min="10511" max="10511" width="15.140625" style="79" customWidth="1"/>
    <col min="10512" max="10753" width="9.140625" style="79"/>
    <col min="10754" max="10754" width="42" style="79" customWidth="1"/>
    <col min="10755" max="10761" width="15.140625" style="79" customWidth="1"/>
    <col min="10762" max="10762" width="20.7109375" style="79" customWidth="1"/>
    <col min="10763" max="10765" width="15.140625" style="79" customWidth="1"/>
    <col min="10766" max="10766" width="16.85546875" style="79" customWidth="1"/>
    <col min="10767" max="10767" width="15.140625" style="79" customWidth="1"/>
    <col min="10768" max="11009" width="9.140625" style="79"/>
    <col min="11010" max="11010" width="42" style="79" customWidth="1"/>
    <col min="11011" max="11017" width="15.140625" style="79" customWidth="1"/>
    <col min="11018" max="11018" width="20.7109375" style="79" customWidth="1"/>
    <col min="11019" max="11021" width="15.140625" style="79" customWidth="1"/>
    <col min="11022" max="11022" width="16.85546875" style="79" customWidth="1"/>
    <col min="11023" max="11023" width="15.140625" style="79" customWidth="1"/>
    <col min="11024" max="11265" width="9.140625" style="79"/>
    <col min="11266" max="11266" width="42" style="79" customWidth="1"/>
    <col min="11267" max="11273" width="15.140625" style="79" customWidth="1"/>
    <col min="11274" max="11274" width="20.7109375" style="79" customWidth="1"/>
    <col min="11275" max="11277" width="15.140625" style="79" customWidth="1"/>
    <col min="11278" max="11278" width="16.85546875" style="79" customWidth="1"/>
    <col min="11279" max="11279" width="15.140625" style="79" customWidth="1"/>
    <col min="11280" max="11521" width="9.140625" style="79"/>
    <col min="11522" max="11522" width="42" style="79" customWidth="1"/>
    <col min="11523" max="11529" width="15.140625" style="79" customWidth="1"/>
    <col min="11530" max="11530" width="20.7109375" style="79" customWidth="1"/>
    <col min="11531" max="11533" width="15.140625" style="79" customWidth="1"/>
    <col min="11534" max="11534" width="16.85546875" style="79" customWidth="1"/>
    <col min="11535" max="11535" width="15.140625" style="79" customWidth="1"/>
    <col min="11536" max="11777" width="9.140625" style="79"/>
    <col min="11778" max="11778" width="42" style="79" customWidth="1"/>
    <col min="11779" max="11785" width="15.140625" style="79" customWidth="1"/>
    <col min="11786" max="11786" width="20.7109375" style="79" customWidth="1"/>
    <col min="11787" max="11789" width="15.140625" style="79" customWidth="1"/>
    <col min="11790" max="11790" width="16.85546875" style="79" customWidth="1"/>
    <col min="11791" max="11791" width="15.140625" style="79" customWidth="1"/>
    <col min="11792" max="12033" width="9.140625" style="79"/>
    <col min="12034" max="12034" width="42" style="79" customWidth="1"/>
    <col min="12035" max="12041" width="15.140625" style="79" customWidth="1"/>
    <col min="12042" max="12042" width="20.7109375" style="79" customWidth="1"/>
    <col min="12043" max="12045" width="15.140625" style="79" customWidth="1"/>
    <col min="12046" max="12046" width="16.85546875" style="79" customWidth="1"/>
    <col min="12047" max="12047" width="15.140625" style="79" customWidth="1"/>
    <col min="12048" max="12289" width="9.140625" style="79"/>
    <col min="12290" max="12290" width="42" style="79" customWidth="1"/>
    <col min="12291" max="12297" width="15.140625" style="79" customWidth="1"/>
    <col min="12298" max="12298" width="20.7109375" style="79" customWidth="1"/>
    <col min="12299" max="12301" width="15.140625" style="79" customWidth="1"/>
    <col min="12302" max="12302" width="16.85546875" style="79" customWidth="1"/>
    <col min="12303" max="12303" width="15.140625" style="79" customWidth="1"/>
    <col min="12304" max="12545" width="9.140625" style="79"/>
    <col min="12546" max="12546" width="42" style="79" customWidth="1"/>
    <col min="12547" max="12553" width="15.140625" style="79" customWidth="1"/>
    <col min="12554" max="12554" width="20.7109375" style="79" customWidth="1"/>
    <col min="12555" max="12557" width="15.140625" style="79" customWidth="1"/>
    <col min="12558" max="12558" width="16.85546875" style="79" customWidth="1"/>
    <col min="12559" max="12559" width="15.140625" style="79" customWidth="1"/>
    <col min="12560" max="12801" width="9.140625" style="79"/>
    <col min="12802" max="12802" width="42" style="79" customWidth="1"/>
    <col min="12803" max="12809" width="15.140625" style="79" customWidth="1"/>
    <col min="12810" max="12810" width="20.7109375" style="79" customWidth="1"/>
    <col min="12811" max="12813" width="15.140625" style="79" customWidth="1"/>
    <col min="12814" max="12814" width="16.85546875" style="79" customWidth="1"/>
    <col min="12815" max="12815" width="15.140625" style="79" customWidth="1"/>
    <col min="12816" max="13057" width="9.140625" style="79"/>
    <col min="13058" max="13058" width="42" style="79" customWidth="1"/>
    <col min="13059" max="13065" width="15.140625" style="79" customWidth="1"/>
    <col min="13066" max="13066" width="20.7109375" style="79" customWidth="1"/>
    <col min="13067" max="13069" width="15.140625" style="79" customWidth="1"/>
    <col min="13070" max="13070" width="16.85546875" style="79" customWidth="1"/>
    <col min="13071" max="13071" width="15.140625" style="79" customWidth="1"/>
    <col min="13072" max="13313" width="9.140625" style="79"/>
    <col min="13314" max="13314" width="42" style="79" customWidth="1"/>
    <col min="13315" max="13321" width="15.140625" style="79" customWidth="1"/>
    <col min="13322" max="13322" width="20.7109375" style="79" customWidth="1"/>
    <col min="13323" max="13325" width="15.140625" style="79" customWidth="1"/>
    <col min="13326" max="13326" width="16.85546875" style="79" customWidth="1"/>
    <col min="13327" max="13327" width="15.140625" style="79" customWidth="1"/>
    <col min="13328" max="13569" width="9.140625" style="79"/>
    <col min="13570" max="13570" width="42" style="79" customWidth="1"/>
    <col min="13571" max="13577" width="15.140625" style="79" customWidth="1"/>
    <col min="13578" max="13578" width="20.7109375" style="79" customWidth="1"/>
    <col min="13579" max="13581" width="15.140625" style="79" customWidth="1"/>
    <col min="13582" max="13582" width="16.85546875" style="79" customWidth="1"/>
    <col min="13583" max="13583" width="15.140625" style="79" customWidth="1"/>
    <col min="13584" max="13825" width="9.140625" style="79"/>
    <col min="13826" max="13826" width="42" style="79" customWidth="1"/>
    <col min="13827" max="13833" width="15.140625" style="79" customWidth="1"/>
    <col min="13834" max="13834" width="20.7109375" style="79" customWidth="1"/>
    <col min="13835" max="13837" width="15.140625" style="79" customWidth="1"/>
    <col min="13838" max="13838" width="16.85546875" style="79" customWidth="1"/>
    <col min="13839" max="13839" width="15.140625" style="79" customWidth="1"/>
    <col min="13840" max="14081" width="9.140625" style="79"/>
    <col min="14082" max="14082" width="42" style="79" customWidth="1"/>
    <col min="14083" max="14089" width="15.140625" style="79" customWidth="1"/>
    <col min="14090" max="14090" width="20.7109375" style="79" customWidth="1"/>
    <col min="14091" max="14093" width="15.140625" style="79" customWidth="1"/>
    <col min="14094" max="14094" width="16.85546875" style="79" customWidth="1"/>
    <col min="14095" max="14095" width="15.140625" style="79" customWidth="1"/>
    <col min="14096" max="14337" width="9.140625" style="79"/>
    <col min="14338" max="14338" width="42" style="79" customWidth="1"/>
    <col min="14339" max="14345" width="15.140625" style="79" customWidth="1"/>
    <col min="14346" max="14346" width="20.7109375" style="79" customWidth="1"/>
    <col min="14347" max="14349" width="15.140625" style="79" customWidth="1"/>
    <col min="14350" max="14350" width="16.85546875" style="79" customWidth="1"/>
    <col min="14351" max="14351" width="15.140625" style="79" customWidth="1"/>
    <col min="14352" max="14593" width="9.140625" style="79"/>
    <col min="14594" max="14594" width="42" style="79" customWidth="1"/>
    <col min="14595" max="14601" width="15.140625" style="79" customWidth="1"/>
    <col min="14602" max="14602" width="20.7109375" style="79" customWidth="1"/>
    <col min="14603" max="14605" width="15.140625" style="79" customWidth="1"/>
    <col min="14606" max="14606" width="16.85546875" style="79" customWidth="1"/>
    <col min="14607" max="14607" width="15.140625" style="79" customWidth="1"/>
    <col min="14608" max="14849" width="9.140625" style="79"/>
    <col min="14850" max="14850" width="42" style="79" customWidth="1"/>
    <col min="14851" max="14857" width="15.140625" style="79" customWidth="1"/>
    <col min="14858" max="14858" width="20.7109375" style="79" customWidth="1"/>
    <col min="14859" max="14861" width="15.140625" style="79" customWidth="1"/>
    <col min="14862" max="14862" width="16.85546875" style="79" customWidth="1"/>
    <col min="14863" max="14863" width="15.140625" style="79" customWidth="1"/>
    <col min="14864" max="15105" width="9.140625" style="79"/>
    <col min="15106" max="15106" width="42" style="79" customWidth="1"/>
    <col min="15107" max="15113" width="15.140625" style="79" customWidth="1"/>
    <col min="15114" max="15114" width="20.7109375" style="79" customWidth="1"/>
    <col min="15115" max="15117" width="15.140625" style="79" customWidth="1"/>
    <col min="15118" max="15118" width="16.85546875" style="79" customWidth="1"/>
    <col min="15119" max="15119" width="15.140625" style="79" customWidth="1"/>
    <col min="15120" max="15361" width="9.140625" style="79"/>
    <col min="15362" max="15362" width="42" style="79" customWidth="1"/>
    <col min="15363" max="15369" width="15.140625" style="79" customWidth="1"/>
    <col min="15370" max="15370" width="20.7109375" style="79" customWidth="1"/>
    <col min="15371" max="15373" width="15.140625" style="79" customWidth="1"/>
    <col min="15374" max="15374" width="16.85546875" style="79" customWidth="1"/>
    <col min="15375" max="15375" width="15.140625" style="79" customWidth="1"/>
    <col min="15376" max="15617" width="9.140625" style="79"/>
    <col min="15618" max="15618" width="42" style="79" customWidth="1"/>
    <col min="15619" max="15625" width="15.140625" style="79" customWidth="1"/>
    <col min="15626" max="15626" width="20.7109375" style="79" customWidth="1"/>
    <col min="15627" max="15629" width="15.140625" style="79" customWidth="1"/>
    <col min="15630" max="15630" width="16.85546875" style="79" customWidth="1"/>
    <col min="15631" max="15631" width="15.140625" style="79" customWidth="1"/>
    <col min="15632" max="15873" width="9.140625" style="79"/>
    <col min="15874" max="15874" width="42" style="79" customWidth="1"/>
    <col min="15875" max="15881" width="15.140625" style="79" customWidth="1"/>
    <col min="15882" max="15882" width="20.7109375" style="79" customWidth="1"/>
    <col min="15883" max="15885" width="15.140625" style="79" customWidth="1"/>
    <col min="15886" max="15886" width="16.85546875" style="79" customWidth="1"/>
    <col min="15887" max="15887" width="15.140625" style="79" customWidth="1"/>
    <col min="15888" max="16129" width="9.140625" style="79"/>
    <col min="16130" max="16130" width="42" style="79" customWidth="1"/>
    <col min="16131" max="16137" width="15.140625" style="79" customWidth="1"/>
    <col min="16138" max="16138" width="20.7109375" style="79" customWidth="1"/>
    <col min="16139" max="16141" width="15.140625" style="79" customWidth="1"/>
    <col min="16142" max="16142" width="16.85546875" style="79" customWidth="1"/>
    <col min="16143" max="16143" width="15.140625" style="79" customWidth="1"/>
    <col min="16144" max="16384" width="9.140625" style="79"/>
  </cols>
  <sheetData>
    <row r="2" spans="2:15" ht="15.75" x14ac:dyDescent="0.25">
      <c r="B2" s="161" t="s">
        <v>150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2:15" ht="15.75" x14ac:dyDescent="0.25">
      <c r="B3" s="161" t="s">
        <v>165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2:15" ht="15.75" x14ac:dyDescent="0.2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2:15" ht="63" x14ac:dyDescent="0.25">
      <c r="B5" s="81" t="s">
        <v>151</v>
      </c>
      <c r="C5" s="82" t="s">
        <v>152</v>
      </c>
      <c r="D5" s="81" t="s">
        <v>153</v>
      </c>
      <c r="E5" s="81" t="s">
        <v>77</v>
      </c>
      <c r="F5" s="81" t="s">
        <v>9</v>
      </c>
      <c r="G5" s="81" t="s">
        <v>166</v>
      </c>
      <c r="H5" s="81" t="s">
        <v>11</v>
      </c>
      <c r="I5" s="81" t="s">
        <v>12</v>
      </c>
      <c r="J5" s="81" t="s">
        <v>13</v>
      </c>
      <c r="K5" s="81" t="s">
        <v>154</v>
      </c>
      <c r="L5" s="81" t="s">
        <v>15</v>
      </c>
      <c r="M5" s="81" t="s">
        <v>155</v>
      </c>
      <c r="N5" s="81" t="s">
        <v>156</v>
      </c>
      <c r="O5" s="81" t="s">
        <v>157</v>
      </c>
    </row>
    <row r="6" spans="2:15" x14ac:dyDescent="0.2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2:15" ht="15.75" x14ac:dyDescent="0.25">
      <c r="B7" s="84" t="s">
        <v>158</v>
      </c>
      <c r="C7" s="85">
        <v>66.099999999999994</v>
      </c>
      <c r="D7" s="85">
        <v>22.3</v>
      </c>
      <c r="E7" s="85">
        <v>33.299999999999997</v>
      </c>
      <c r="F7" s="85">
        <v>334.5</v>
      </c>
      <c r="G7" s="85">
        <v>42.7</v>
      </c>
      <c r="H7" s="85">
        <v>20.9</v>
      </c>
      <c r="I7" s="85">
        <v>162</v>
      </c>
      <c r="J7" s="85">
        <v>39.1</v>
      </c>
      <c r="K7" s="85">
        <v>59.2</v>
      </c>
      <c r="L7" s="85">
        <v>38.200000000000003</v>
      </c>
      <c r="M7" s="85">
        <v>83.5</v>
      </c>
      <c r="N7" s="85">
        <v>98.2</v>
      </c>
      <c r="O7" s="86">
        <v>1000</v>
      </c>
    </row>
    <row r="8" spans="2:15" x14ac:dyDescent="0.2">
      <c r="B8" s="87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</row>
    <row r="9" spans="2:15" ht="15.75" x14ac:dyDescent="0.25">
      <c r="B9" s="89">
        <v>2017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2:15" x14ac:dyDescent="0.2">
      <c r="B10" s="83" t="s">
        <v>162</v>
      </c>
      <c r="C10" s="88">
        <v>99.703699999999998</v>
      </c>
      <c r="D10" s="88">
        <v>101.702</v>
      </c>
      <c r="E10" s="88">
        <v>101.5093</v>
      </c>
      <c r="F10" s="88">
        <v>100.21080000000001</v>
      </c>
      <c r="G10" s="88">
        <v>102.6046</v>
      </c>
      <c r="H10" s="88">
        <v>99.822500000000005</v>
      </c>
      <c r="I10" s="88">
        <v>101.3184</v>
      </c>
      <c r="J10" s="88">
        <v>99.999899999999997</v>
      </c>
      <c r="K10" s="88">
        <v>97.945800000000006</v>
      </c>
      <c r="L10" s="88">
        <v>100.0164</v>
      </c>
      <c r="M10" s="88">
        <v>99.071299999999994</v>
      </c>
      <c r="N10" s="88">
        <v>99.697999999999993</v>
      </c>
      <c r="O10" s="88">
        <v>100.232</v>
      </c>
    </row>
    <row r="11" spans="2:15" x14ac:dyDescent="0.2">
      <c r="B11" s="83" t="s">
        <v>159</v>
      </c>
      <c r="C11" s="88">
        <v>100.6401</v>
      </c>
      <c r="D11" s="88">
        <v>103.3038</v>
      </c>
      <c r="E11" s="88">
        <v>101.8878</v>
      </c>
      <c r="F11" s="88">
        <v>100.3883</v>
      </c>
      <c r="G11" s="88">
        <v>102.6926</v>
      </c>
      <c r="H11" s="88">
        <v>101.4567</v>
      </c>
      <c r="I11" s="88">
        <v>99.316400000000002</v>
      </c>
      <c r="J11" s="88">
        <v>102.18899999999999</v>
      </c>
      <c r="K11" s="88">
        <v>100.3604</v>
      </c>
      <c r="L11" s="88">
        <v>100.0164</v>
      </c>
      <c r="M11" s="88">
        <v>99.311099999999996</v>
      </c>
      <c r="N11" s="88">
        <v>99.959100000000007</v>
      </c>
      <c r="O11" s="88">
        <v>100.3896</v>
      </c>
    </row>
    <row r="12" spans="2:15" x14ac:dyDescent="0.2">
      <c r="B12" s="83" t="s">
        <v>161</v>
      </c>
      <c r="C12" s="88">
        <v>100.83280000000001</v>
      </c>
      <c r="D12" s="88">
        <v>103.32089999999999</v>
      </c>
      <c r="E12" s="88">
        <v>103.59780000000001</v>
      </c>
      <c r="F12" s="88">
        <v>100.13930000000001</v>
      </c>
      <c r="G12" s="88">
        <v>103.5179</v>
      </c>
      <c r="H12" s="88">
        <v>104.7458</v>
      </c>
      <c r="I12" s="88">
        <v>105.0223</v>
      </c>
      <c r="J12" s="88">
        <v>100.3411</v>
      </c>
      <c r="K12" s="88">
        <v>100.50709999999999</v>
      </c>
      <c r="L12" s="88">
        <v>100.9008</v>
      </c>
      <c r="M12" s="88">
        <v>99.497</v>
      </c>
      <c r="N12" s="88">
        <v>100.0829</v>
      </c>
      <c r="O12" s="88">
        <v>101.40260000000001</v>
      </c>
    </row>
    <row r="13" spans="2:15" x14ac:dyDescent="0.2">
      <c r="B13" s="83" t="s">
        <v>160</v>
      </c>
      <c r="C13" s="88">
        <v>101.0532</v>
      </c>
      <c r="D13" s="88">
        <v>102.7932</v>
      </c>
      <c r="E13" s="88">
        <v>101.16119999999999</v>
      </c>
      <c r="F13" s="88">
        <v>100.1516</v>
      </c>
      <c r="G13" s="88">
        <v>106.0616</v>
      </c>
      <c r="H13" s="88">
        <v>105.3588</v>
      </c>
      <c r="I13" s="88">
        <v>110.79640000000001</v>
      </c>
      <c r="J13" s="88">
        <v>101.25449999999999</v>
      </c>
      <c r="K13" s="88">
        <v>98.465100000000007</v>
      </c>
      <c r="L13" s="88">
        <v>103.46599999999999</v>
      </c>
      <c r="M13" s="88">
        <v>98.870699999999999</v>
      </c>
      <c r="N13" s="88">
        <v>100.6861</v>
      </c>
      <c r="O13" s="88">
        <v>102.4049</v>
      </c>
    </row>
    <row r="14" spans="2:15" x14ac:dyDescent="0.2">
      <c r="B14" s="83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2:15" ht="15.75" x14ac:dyDescent="0.25">
      <c r="B15" s="89" t="s">
        <v>167</v>
      </c>
      <c r="C15" s="85">
        <v>100.55745</v>
      </c>
      <c r="D15" s="85">
        <v>102.77997499999999</v>
      </c>
      <c r="E15" s="85">
        <v>102.03902500000001</v>
      </c>
      <c r="F15" s="85">
        <v>100.2225</v>
      </c>
      <c r="G15" s="85">
        <v>103.71917500000001</v>
      </c>
      <c r="H15" s="85">
        <v>102.84594999999999</v>
      </c>
      <c r="I15" s="85">
        <v>104.113375</v>
      </c>
      <c r="J15" s="85">
        <v>100.94612499999999</v>
      </c>
      <c r="K15" s="85">
        <v>99.319599999999994</v>
      </c>
      <c r="L15" s="85">
        <v>101.09990000000001</v>
      </c>
      <c r="M15" s="85">
        <v>99.187524999999994</v>
      </c>
      <c r="N15" s="85">
        <v>100.106525</v>
      </c>
      <c r="O15" s="85">
        <v>101.107275</v>
      </c>
    </row>
    <row r="16" spans="2:15" ht="15.75" x14ac:dyDescent="0.25">
      <c r="B16" s="89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2:15" ht="15.75" x14ac:dyDescent="0.25">
      <c r="B17" s="89">
        <v>2018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</row>
    <row r="18" spans="2:15" x14ac:dyDescent="0.2">
      <c r="B18" s="83" t="s">
        <v>162</v>
      </c>
      <c r="C18" s="88">
        <v>104.47</v>
      </c>
      <c r="D18" s="88">
        <v>102.7</v>
      </c>
      <c r="E18" s="88">
        <v>102.18</v>
      </c>
      <c r="F18" s="88">
        <v>103.3</v>
      </c>
      <c r="G18" s="88">
        <v>106.45</v>
      </c>
      <c r="H18" s="88">
        <v>105.32</v>
      </c>
      <c r="I18" s="88">
        <v>108.87</v>
      </c>
      <c r="J18" s="88">
        <v>101.23</v>
      </c>
      <c r="K18" s="88">
        <v>98.29</v>
      </c>
      <c r="L18" s="88">
        <v>104.13</v>
      </c>
      <c r="M18" s="88">
        <v>99.31</v>
      </c>
      <c r="N18" s="88">
        <v>100.69</v>
      </c>
      <c r="O18" s="88">
        <v>103.46769999999999</v>
      </c>
    </row>
    <row r="19" spans="2:15" x14ac:dyDescent="0.2">
      <c r="B19" s="83" t="s">
        <v>159</v>
      </c>
      <c r="C19" s="88">
        <v>104.86</v>
      </c>
      <c r="D19" s="88">
        <v>100.49</v>
      </c>
      <c r="E19" s="88">
        <v>101.42</v>
      </c>
      <c r="F19" s="88">
        <v>104.02</v>
      </c>
      <c r="G19" s="88">
        <v>100.45</v>
      </c>
      <c r="H19" s="88">
        <v>101.9</v>
      </c>
      <c r="I19" s="88">
        <v>116.77</v>
      </c>
      <c r="J19" s="88">
        <v>99.19</v>
      </c>
      <c r="K19" s="88">
        <v>94.19</v>
      </c>
      <c r="L19" s="88">
        <v>104.51</v>
      </c>
      <c r="M19" s="88">
        <v>98.27</v>
      </c>
      <c r="N19" s="88">
        <v>100.83</v>
      </c>
      <c r="O19" s="88">
        <v>104.2321</v>
      </c>
    </row>
    <row r="20" spans="2:15" x14ac:dyDescent="0.2">
      <c r="B20" s="83" t="s">
        <v>161</v>
      </c>
      <c r="C20" s="88">
        <v>105.09</v>
      </c>
      <c r="D20" s="88">
        <v>103.07</v>
      </c>
      <c r="E20" s="88">
        <v>101.85</v>
      </c>
      <c r="F20" s="88">
        <v>105.64</v>
      </c>
      <c r="G20" s="88">
        <v>105.89</v>
      </c>
      <c r="H20" s="88">
        <v>105.84</v>
      </c>
      <c r="I20" s="88">
        <v>111.02</v>
      </c>
      <c r="J20" s="88">
        <v>103.89</v>
      </c>
      <c r="K20" s="88">
        <v>100.88</v>
      </c>
      <c r="L20" s="88">
        <v>104.3</v>
      </c>
      <c r="M20" s="88">
        <v>98.91</v>
      </c>
      <c r="N20" s="88">
        <v>100.9</v>
      </c>
      <c r="O20" s="88">
        <v>104.8755</v>
      </c>
    </row>
    <row r="21" spans="2:15" x14ac:dyDescent="0.2">
      <c r="B21" s="83" t="s">
        <v>160</v>
      </c>
      <c r="C21" s="88">
        <v>105.68</v>
      </c>
      <c r="D21" s="88">
        <v>101.85</v>
      </c>
      <c r="E21" s="88">
        <v>101.95</v>
      </c>
      <c r="F21" s="88">
        <v>103.18</v>
      </c>
      <c r="G21" s="88">
        <v>106.45</v>
      </c>
      <c r="H21" s="88">
        <v>107.56</v>
      </c>
      <c r="I21" s="88">
        <v>111.39</v>
      </c>
      <c r="J21" s="88">
        <v>103.43</v>
      </c>
      <c r="K21" s="88">
        <v>100.97</v>
      </c>
      <c r="L21" s="88">
        <v>104.3</v>
      </c>
      <c r="M21" s="88">
        <v>98.86</v>
      </c>
      <c r="N21" s="88">
        <v>100.86</v>
      </c>
      <c r="O21" s="88">
        <v>104.1698</v>
      </c>
    </row>
    <row r="22" spans="2:15" x14ac:dyDescent="0.2">
      <c r="B22" s="83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spans="2:15" ht="15.75" x14ac:dyDescent="0.25">
      <c r="B23" s="89" t="s">
        <v>168</v>
      </c>
      <c r="C23" s="85">
        <v>105.02499999999999</v>
      </c>
      <c r="D23" s="85">
        <v>102.0275</v>
      </c>
      <c r="E23" s="85">
        <v>101.85000000000001</v>
      </c>
      <c r="F23" s="85">
        <v>104.035</v>
      </c>
      <c r="G23" s="85">
        <v>104.81</v>
      </c>
      <c r="H23" s="85">
        <v>105.155</v>
      </c>
      <c r="I23" s="85">
        <v>112.01249999999999</v>
      </c>
      <c r="J23" s="85">
        <v>101.935</v>
      </c>
      <c r="K23" s="85">
        <v>98.58250000000001</v>
      </c>
      <c r="L23" s="85">
        <v>104.31</v>
      </c>
      <c r="M23" s="85">
        <v>98.837500000000006</v>
      </c>
      <c r="N23" s="85">
        <v>100.82</v>
      </c>
      <c r="O23" s="85">
        <v>104.18627499999999</v>
      </c>
    </row>
    <row r="24" spans="2:15" x14ac:dyDescent="0.2">
      <c r="B24" s="83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5" ht="15.75" x14ac:dyDescent="0.25">
      <c r="B25" s="84">
        <v>2019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2:15" x14ac:dyDescent="0.2">
      <c r="B26" s="83" t="s">
        <v>162</v>
      </c>
      <c r="C26" s="88">
        <v>105.86</v>
      </c>
      <c r="D26" s="88">
        <v>103.67</v>
      </c>
      <c r="E26" s="88">
        <v>103.21</v>
      </c>
      <c r="F26" s="88">
        <v>114.77</v>
      </c>
      <c r="G26" s="88">
        <v>108.54</v>
      </c>
      <c r="H26" s="88">
        <v>106.25</v>
      </c>
      <c r="I26" s="88">
        <v>107.21</v>
      </c>
      <c r="J26" s="88">
        <v>109.03</v>
      </c>
      <c r="K26" s="88">
        <v>102.33</v>
      </c>
      <c r="L26" s="88">
        <v>107.83</v>
      </c>
      <c r="M26" s="88">
        <v>101.2</v>
      </c>
      <c r="N26" s="88">
        <v>100.38</v>
      </c>
      <c r="O26" s="88">
        <v>108.10680000000001</v>
      </c>
    </row>
    <row r="27" spans="2:15" ht="15" customHeight="1" x14ac:dyDescent="0.2">
      <c r="B27" s="87" t="s">
        <v>159</v>
      </c>
      <c r="C27" s="88">
        <v>106.33</v>
      </c>
      <c r="D27" s="88">
        <v>106.23</v>
      </c>
      <c r="E27" s="88">
        <v>105.97</v>
      </c>
      <c r="F27" s="88">
        <v>114.85</v>
      </c>
      <c r="G27" s="88">
        <v>109.29</v>
      </c>
      <c r="H27" s="88">
        <v>106.29</v>
      </c>
      <c r="I27" s="88">
        <v>109.04</v>
      </c>
      <c r="J27" s="88">
        <v>110.23</v>
      </c>
      <c r="K27" s="88">
        <v>111.74</v>
      </c>
      <c r="L27" s="88">
        <v>107.83</v>
      </c>
      <c r="M27" s="88">
        <v>100.69</v>
      </c>
      <c r="N27" s="88">
        <v>100.59</v>
      </c>
      <c r="O27" s="88">
        <v>109.22629999999999</v>
      </c>
    </row>
    <row r="28" spans="2:15" x14ac:dyDescent="0.2">
      <c r="B28" s="87" t="s">
        <v>161</v>
      </c>
      <c r="C28" s="88">
        <v>107.66</v>
      </c>
      <c r="D28" s="88">
        <v>106.17</v>
      </c>
      <c r="E28" s="88">
        <v>108.05</v>
      </c>
      <c r="F28" s="88">
        <v>116.82</v>
      </c>
      <c r="G28" s="88">
        <v>107.74</v>
      </c>
      <c r="H28" s="88">
        <v>107</v>
      </c>
      <c r="I28" s="88">
        <v>117.07</v>
      </c>
      <c r="J28" s="88">
        <v>109.85</v>
      </c>
      <c r="K28" s="88">
        <v>108.27</v>
      </c>
      <c r="L28" s="88">
        <v>108.99</v>
      </c>
      <c r="M28" s="88">
        <v>101.82</v>
      </c>
      <c r="N28" s="88">
        <v>101.67</v>
      </c>
      <c r="O28" s="88">
        <v>111.3121</v>
      </c>
    </row>
    <row r="29" spans="2:15" x14ac:dyDescent="0.2">
      <c r="B29" s="83" t="s">
        <v>160</v>
      </c>
      <c r="C29" s="88">
        <v>109</v>
      </c>
      <c r="D29" s="88">
        <v>105.26</v>
      </c>
      <c r="E29" s="88">
        <v>107.65</v>
      </c>
      <c r="F29" s="88">
        <v>115.67</v>
      </c>
      <c r="G29" s="88">
        <v>109.04</v>
      </c>
      <c r="H29" s="88">
        <v>106.91</v>
      </c>
      <c r="I29" s="88">
        <v>127.59</v>
      </c>
      <c r="J29" s="88">
        <v>109.85</v>
      </c>
      <c r="K29" s="88">
        <v>106.15</v>
      </c>
      <c r="L29" s="88">
        <v>112.96</v>
      </c>
      <c r="M29" s="88">
        <v>102.53</v>
      </c>
      <c r="N29" s="88">
        <v>102.58</v>
      </c>
      <c r="O29" s="88">
        <v>112.919</v>
      </c>
    </row>
    <row r="30" spans="2:15" x14ac:dyDescent="0.2">
      <c r="B30" s="83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2:15" ht="15.75" x14ac:dyDescent="0.25">
      <c r="B31" s="89" t="s">
        <v>169</v>
      </c>
      <c r="C31" s="85">
        <v>107.21250000000001</v>
      </c>
      <c r="D31" s="85">
        <v>105.3325</v>
      </c>
      <c r="E31" s="85">
        <v>106.22</v>
      </c>
      <c r="F31" s="85">
        <v>115.5275</v>
      </c>
      <c r="G31" s="85">
        <v>108.6525</v>
      </c>
      <c r="H31" s="85">
        <v>106.61250000000001</v>
      </c>
      <c r="I31" s="85">
        <v>115.22749999999999</v>
      </c>
      <c r="J31" s="85">
        <v>109.74000000000001</v>
      </c>
      <c r="K31" s="85">
        <v>107.1225</v>
      </c>
      <c r="L31" s="85">
        <v>109.40249999999999</v>
      </c>
      <c r="M31" s="85">
        <v>101.56</v>
      </c>
      <c r="N31" s="85">
        <v>101.30499999999999</v>
      </c>
      <c r="O31" s="85">
        <v>110.39104999999999</v>
      </c>
    </row>
    <row r="32" spans="2:15" ht="15.75" x14ac:dyDescent="0.25">
      <c r="B32" s="89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</row>
    <row r="33" spans="2:15" ht="15.75" x14ac:dyDescent="0.25">
      <c r="B33" s="89">
        <v>2020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2:15" x14ac:dyDescent="0.2">
      <c r="B34" s="83" t="s">
        <v>162</v>
      </c>
      <c r="C34" s="88">
        <v>109.97</v>
      </c>
      <c r="D34" s="88">
        <v>105.24</v>
      </c>
      <c r="E34" s="88">
        <v>109.6</v>
      </c>
      <c r="F34" s="88">
        <v>117.2089</v>
      </c>
      <c r="G34" s="88">
        <v>109.61</v>
      </c>
      <c r="H34" s="88">
        <v>107.87</v>
      </c>
      <c r="I34" s="88">
        <v>113.62</v>
      </c>
      <c r="J34" s="88">
        <v>114.96</v>
      </c>
      <c r="K34" s="88">
        <v>106.06</v>
      </c>
      <c r="L34" s="88">
        <v>112.92</v>
      </c>
      <c r="M34" s="88">
        <v>101.52</v>
      </c>
      <c r="N34" s="88">
        <v>101.34</v>
      </c>
      <c r="O34" s="88">
        <v>111.31398530319338</v>
      </c>
    </row>
    <row r="35" spans="2:15" x14ac:dyDescent="0.2">
      <c r="B35" s="87" t="s">
        <v>159</v>
      </c>
      <c r="C35" s="88">
        <v>112.661</v>
      </c>
      <c r="D35" s="88">
        <v>105.873</v>
      </c>
      <c r="E35" s="88">
        <v>110.2693</v>
      </c>
      <c r="F35" s="88">
        <v>118.2089</v>
      </c>
      <c r="G35" s="88">
        <v>110.0509</v>
      </c>
      <c r="H35" s="88">
        <v>109.7393</v>
      </c>
      <c r="I35" s="88">
        <v>115.4044</v>
      </c>
      <c r="J35" s="88">
        <v>115.34310000000001</v>
      </c>
      <c r="K35" s="88">
        <v>103.1953</v>
      </c>
      <c r="L35" s="88">
        <v>112.9199</v>
      </c>
      <c r="M35" s="88">
        <v>100.776</v>
      </c>
      <c r="N35" s="88">
        <v>101.4246</v>
      </c>
      <c r="O35" s="88">
        <v>111.49692846541713</v>
      </c>
    </row>
    <row r="36" spans="2:15" x14ac:dyDescent="0.2">
      <c r="B36" s="87" t="s">
        <v>161</v>
      </c>
      <c r="C36" s="88">
        <v>113.53060000000001</v>
      </c>
      <c r="D36" s="88">
        <v>107.1281</v>
      </c>
      <c r="E36" s="88">
        <v>111.1854</v>
      </c>
      <c r="F36" s="88">
        <v>113.21706129782974</v>
      </c>
      <c r="G36" s="88">
        <v>110.29689999999999</v>
      </c>
      <c r="H36" s="88">
        <v>109.369</v>
      </c>
      <c r="I36" s="88">
        <v>116.4709</v>
      </c>
      <c r="J36" s="88">
        <v>117.1893</v>
      </c>
      <c r="K36" s="88">
        <v>102.22110000000001</v>
      </c>
      <c r="L36" s="88">
        <v>114.5377</v>
      </c>
      <c r="M36" s="88">
        <v>101.2323</v>
      </c>
      <c r="N36" s="88">
        <v>101.5479</v>
      </c>
      <c r="O36" s="88">
        <v>110.76555460270681</v>
      </c>
    </row>
    <row r="37" spans="2:15" x14ac:dyDescent="0.2">
      <c r="B37" s="87" t="s">
        <v>160</v>
      </c>
      <c r="C37" s="88">
        <v>114.4044</v>
      </c>
      <c r="D37" s="88">
        <v>106.2975</v>
      </c>
      <c r="E37" s="88">
        <v>110.50060000000001</v>
      </c>
      <c r="F37" s="88">
        <v>118.09072709450102</v>
      </c>
      <c r="G37" s="88">
        <v>111.4134</v>
      </c>
      <c r="H37" s="88">
        <v>109.32510000000001</v>
      </c>
      <c r="I37" s="88">
        <v>111.6576</v>
      </c>
      <c r="J37" s="88">
        <v>117.3421</v>
      </c>
      <c r="K37" s="88">
        <v>103.1922</v>
      </c>
      <c r="L37" s="88">
        <v>115.7089</v>
      </c>
      <c r="M37" s="88">
        <v>101.3275</v>
      </c>
      <c r="N37" s="88">
        <v>105.9308</v>
      </c>
      <c r="O37" s="88">
        <v>112.2356798725441</v>
      </c>
    </row>
    <row r="38" spans="2:15" x14ac:dyDescent="0.2">
      <c r="B38" s="83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</row>
    <row r="39" spans="2:15" ht="15.75" x14ac:dyDescent="0.25">
      <c r="B39" s="89" t="s">
        <v>170</v>
      </c>
      <c r="C39" s="85">
        <v>112.64150000000001</v>
      </c>
      <c r="D39" s="85">
        <v>106.13465000000001</v>
      </c>
      <c r="E39" s="85">
        <v>110.38882500000001</v>
      </c>
      <c r="F39" s="85">
        <v>116.68139709808268</v>
      </c>
      <c r="G39" s="85">
        <v>110.34280000000001</v>
      </c>
      <c r="H39" s="85">
        <v>109.07585</v>
      </c>
      <c r="I39" s="85">
        <v>114.28822500000001</v>
      </c>
      <c r="J39" s="85">
        <v>116.208625</v>
      </c>
      <c r="K39" s="85">
        <v>103.66715000000001</v>
      </c>
      <c r="L39" s="85">
        <v>114.021625</v>
      </c>
      <c r="M39" s="85">
        <v>101.21395</v>
      </c>
      <c r="N39" s="85">
        <v>102.56082499999999</v>
      </c>
      <c r="O39" s="85">
        <v>111.45303706096536</v>
      </c>
    </row>
    <row r="40" spans="2:15" x14ac:dyDescent="0.2">
      <c r="B40" s="83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2:15" ht="15.75" x14ac:dyDescent="0.25">
      <c r="B41" s="84">
        <v>2021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</row>
    <row r="42" spans="2:15" x14ac:dyDescent="0.2">
      <c r="B42" s="83" t="s">
        <v>162</v>
      </c>
      <c r="C42" s="88">
        <v>114.9973</v>
      </c>
      <c r="D42" s="88">
        <v>106.1045</v>
      </c>
      <c r="E42" s="88">
        <v>111.74979999999999</v>
      </c>
      <c r="F42" s="88">
        <v>111.06175785052301</v>
      </c>
      <c r="G42" s="88">
        <v>110.50830000000001</v>
      </c>
      <c r="H42" s="88">
        <v>112.7359</v>
      </c>
      <c r="I42" s="88">
        <v>111.6473</v>
      </c>
      <c r="J42" s="88">
        <v>118.0027</v>
      </c>
      <c r="K42" s="88">
        <v>105.12439999999999</v>
      </c>
      <c r="L42" s="88">
        <v>114.148</v>
      </c>
      <c r="M42" s="88">
        <v>102.5569</v>
      </c>
      <c r="N42" s="88">
        <v>106.4106</v>
      </c>
      <c r="O42" s="88">
        <v>110.20785212342635</v>
      </c>
    </row>
    <row r="43" spans="2:15" x14ac:dyDescent="0.2">
      <c r="B43" s="83" t="s">
        <v>159</v>
      </c>
      <c r="C43" s="88">
        <v>116.0869</v>
      </c>
      <c r="D43" s="88">
        <v>106.8129</v>
      </c>
      <c r="E43" s="88">
        <v>111.5377</v>
      </c>
      <c r="F43" s="88">
        <v>112.64181154117711</v>
      </c>
      <c r="G43" s="88">
        <v>112.8419</v>
      </c>
      <c r="H43" s="88">
        <v>112.80759999999999</v>
      </c>
      <c r="I43" s="88">
        <v>116.2838</v>
      </c>
      <c r="J43" s="88">
        <v>119.2748</v>
      </c>
      <c r="K43" s="88">
        <v>102.78789999999999</v>
      </c>
      <c r="L43" s="88">
        <v>117.1061</v>
      </c>
      <c r="M43" s="88">
        <v>102.6494</v>
      </c>
      <c r="N43" s="88">
        <v>106.4325</v>
      </c>
      <c r="O43" s="88">
        <v>111.70379879872192</v>
      </c>
    </row>
    <row r="44" spans="2:15" x14ac:dyDescent="0.2">
      <c r="B44" s="83" t="s">
        <v>161</v>
      </c>
      <c r="C44" s="88">
        <v>117.3045</v>
      </c>
      <c r="D44" s="88">
        <v>107.1063</v>
      </c>
      <c r="E44" s="88">
        <v>114.5003</v>
      </c>
      <c r="F44" s="88">
        <v>124.82810695459342</v>
      </c>
      <c r="G44" s="88">
        <v>114.8141</v>
      </c>
      <c r="H44" s="88">
        <v>112.1451</v>
      </c>
      <c r="I44" s="88">
        <v>121.30929999999999</v>
      </c>
      <c r="J44" s="88">
        <v>126.40309999999999</v>
      </c>
      <c r="K44" s="88">
        <v>109.3573</v>
      </c>
      <c r="L44" s="88">
        <v>119.97239999999999</v>
      </c>
      <c r="M44" s="88">
        <v>103.99590000000001</v>
      </c>
      <c r="N44" s="88">
        <v>108.5669</v>
      </c>
      <c r="O44" s="88">
        <v>117.96653643609061</v>
      </c>
    </row>
    <row r="45" spans="2:15" x14ac:dyDescent="0.2">
      <c r="B45" s="83" t="s">
        <v>160</v>
      </c>
      <c r="C45" s="88">
        <v>119.3159</v>
      </c>
      <c r="D45" s="88">
        <v>106.3236</v>
      </c>
      <c r="E45" s="88">
        <v>113.45569999999999</v>
      </c>
      <c r="F45" s="88">
        <v>131.46419369764601</v>
      </c>
      <c r="G45" s="88">
        <v>114.9652</v>
      </c>
      <c r="H45" s="88">
        <v>113.97920000000001</v>
      </c>
      <c r="I45" s="88">
        <v>127.9455</v>
      </c>
      <c r="J45" s="88">
        <v>118.31</v>
      </c>
      <c r="K45" s="88">
        <v>104.5194</v>
      </c>
      <c r="L45" s="88">
        <v>111.0506</v>
      </c>
      <c r="M45" s="88">
        <v>107.04430000000001</v>
      </c>
      <c r="N45" s="88">
        <v>109.30719999999999</v>
      </c>
      <c r="O45" s="88">
        <v>120.78216629305146</v>
      </c>
    </row>
    <row r="46" spans="2:15" x14ac:dyDescent="0.2">
      <c r="B46" s="83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</row>
    <row r="47" spans="2:15" ht="15.75" x14ac:dyDescent="0.25">
      <c r="B47" s="89" t="s">
        <v>171</v>
      </c>
      <c r="C47" s="85">
        <v>116.92615000000001</v>
      </c>
      <c r="D47" s="85">
        <v>106.58682499999999</v>
      </c>
      <c r="E47" s="85">
        <v>112.810875</v>
      </c>
      <c r="F47" s="85">
        <v>119.99896751098488</v>
      </c>
      <c r="G47" s="85">
        <v>113.282375</v>
      </c>
      <c r="H47" s="85">
        <v>112.91695</v>
      </c>
      <c r="I47" s="85">
        <v>119.296475</v>
      </c>
      <c r="J47" s="85">
        <v>120.49765000000001</v>
      </c>
      <c r="K47" s="85">
        <v>105.44725</v>
      </c>
      <c r="L47" s="85">
        <v>115.569275</v>
      </c>
      <c r="M47" s="85">
        <v>104.06162500000001</v>
      </c>
      <c r="N47" s="85">
        <v>107.67929999999998</v>
      </c>
      <c r="O47" s="85">
        <v>115.1650884128226</v>
      </c>
    </row>
    <row r="48" spans="2:15" x14ac:dyDescent="0.2">
      <c r="B48" s="83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</row>
    <row r="49" spans="2:15" ht="15.75" x14ac:dyDescent="0.25">
      <c r="B49" s="84">
        <v>2022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</row>
    <row r="50" spans="2:15" x14ac:dyDescent="0.2">
      <c r="B50" s="83" t="s">
        <v>162</v>
      </c>
      <c r="C50" s="88">
        <f>'[1]Summary Table'!BH7</f>
        <v>120.5836</v>
      </c>
      <c r="D50" s="88">
        <f>'[1]Summary Table'!BH8</f>
        <v>108.31229999999999</v>
      </c>
      <c r="E50" s="88">
        <f>'[1]Summary Table'!BH9</f>
        <v>120.6446</v>
      </c>
      <c r="F50" s="88">
        <f>'[1]Summary Table'!BH10</f>
        <v>133.3709226463854</v>
      </c>
      <c r="G50" s="88">
        <f>'[1]Summary Table'!BH11</f>
        <v>118.4825</v>
      </c>
      <c r="H50" s="88">
        <f>'[1]Summary Table'!BH12</f>
        <v>112.9115</v>
      </c>
      <c r="I50" s="88">
        <f>'[1]Summary Table'!BH13</f>
        <v>129.2133</v>
      </c>
      <c r="J50" s="88">
        <f>'[1]Summary Table'!BH14</f>
        <v>122.3605</v>
      </c>
      <c r="K50" s="88">
        <f>'[1]Summary Table'!BH15</f>
        <v>107.2693</v>
      </c>
      <c r="L50" s="88">
        <f>'[1]Summary Table'!BH16</f>
        <v>115.5566</v>
      </c>
      <c r="M50" s="88">
        <f>'[1]Summary Table'!BH17</f>
        <v>106.9182</v>
      </c>
      <c r="N50" s="88">
        <f>'[1]Summary Table'!BH18</f>
        <v>108.687</v>
      </c>
      <c r="O50" s="88">
        <f>'[1]Summary Table'!$BH$5</f>
        <v>122.54300669152333</v>
      </c>
    </row>
    <row r="51" spans="2:15" x14ac:dyDescent="0.2">
      <c r="B51" s="83" t="s">
        <v>159</v>
      </c>
      <c r="C51" s="88">
        <f>'[1]Summary Table'!BI7</f>
        <v>125.2672</v>
      </c>
      <c r="D51" s="88">
        <f>'[1]Summary Table'!BI8</f>
        <v>107.9979</v>
      </c>
      <c r="E51" s="88">
        <f>'[1]Summary Table'!BI9</f>
        <v>123.11060000000001</v>
      </c>
      <c r="F51" s="88">
        <f>'[1]Summary Table'!BI10</f>
        <v>134.28450000000001</v>
      </c>
      <c r="G51" s="88">
        <f>'[1]Summary Table'!BI11</f>
        <v>121.1521</v>
      </c>
      <c r="H51" s="88">
        <f>'[1]Summary Table'!BI12</f>
        <v>113.6469</v>
      </c>
      <c r="I51" s="88">
        <f>'[1]Summary Table'!BI13</f>
        <v>136.0445</v>
      </c>
      <c r="J51" s="88">
        <f>'[1]Summary Table'!BI14</f>
        <v>127.11199999999999</v>
      </c>
      <c r="K51" s="88">
        <f>'[1]Summary Table'!BI15</f>
        <v>111.36279999999999</v>
      </c>
      <c r="L51" s="88">
        <f>'[1]Summary Table'!BI16</f>
        <v>116.4486</v>
      </c>
      <c r="M51" s="88">
        <f>'[1]Summary Table'!BI17</f>
        <v>109.77370000000001</v>
      </c>
      <c r="N51" s="88">
        <f>'[1]Summary Table'!BI18</f>
        <v>109.8212</v>
      </c>
      <c r="O51" s="88">
        <f>'[1]Summary Table'!BI5</f>
        <v>125.25490000000001</v>
      </c>
    </row>
    <row r="52" spans="2:15" x14ac:dyDescent="0.2">
      <c r="B52" s="83" t="s">
        <v>161</v>
      </c>
      <c r="C52" s="88">
        <f>'[1]Summary Table'!BJ7</f>
        <v>129.01910000000001</v>
      </c>
      <c r="D52" s="88">
        <f>'[1]Summary Table'!BJ8</f>
        <v>107.5656</v>
      </c>
      <c r="E52" s="88">
        <f>'[1]Summary Table'!BJ9</f>
        <v>126.23480000000001</v>
      </c>
      <c r="F52" s="88">
        <f>'[1]Summary Table'!BJ10</f>
        <v>142.50649999999999</v>
      </c>
      <c r="G52" s="88">
        <f>'[1]Summary Table'!BJ11</f>
        <v>122.8481</v>
      </c>
      <c r="H52" s="88">
        <f>'[1]Summary Table'!BJ12</f>
        <v>114.4357</v>
      </c>
      <c r="I52" s="88">
        <f>'[1]Summary Table'!BJ13</f>
        <v>133.995</v>
      </c>
      <c r="J52" s="88">
        <f>'[1]Summary Table'!BJ14</f>
        <v>127.33799999999999</v>
      </c>
      <c r="K52" s="88">
        <f>'[1]Summary Table'!BJ15</f>
        <v>113.2099</v>
      </c>
      <c r="L52" s="88">
        <f>'[1]Summary Table'!BJ16</f>
        <v>120.2184</v>
      </c>
      <c r="M52" s="88">
        <f>'[1]Summary Table'!BJ17</f>
        <v>111.8584</v>
      </c>
      <c r="N52" s="88">
        <f>'[1]Summary Table'!BJ18</f>
        <v>112.9281</v>
      </c>
      <c r="O52" s="88">
        <f>'[1]Summary Table'!BJ5</f>
        <v>128.84549999999999</v>
      </c>
    </row>
    <row r="53" spans="2:15" x14ac:dyDescent="0.2">
      <c r="B53" s="83" t="s">
        <v>160</v>
      </c>
      <c r="C53" s="88">
        <f>'[1]Summary Table'!BK7</f>
        <v>136.00540000000001</v>
      </c>
      <c r="D53" s="88">
        <f>'[1]Summary Table'!BK8</f>
        <v>109.2165</v>
      </c>
      <c r="E53" s="88">
        <f>'[1]Summary Table'!BK9</f>
        <v>127.28230000000001</v>
      </c>
      <c r="F53" s="88">
        <f>'[1]Summary Table'!BK10</f>
        <v>138.87860000000001</v>
      </c>
      <c r="G53" s="88">
        <f>'[1]Summary Table'!BK11</f>
        <v>125.76260000000001</v>
      </c>
      <c r="H53" s="88">
        <f>'[1]Summary Table'!BK12</f>
        <v>114.50490000000001</v>
      </c>
      <c r="I53" s="88">
        <f>'[1]Summary Table'!BK13</f>
        <v>131.803</v>
      </c>
      <c r="J53" s="88">
        <f>'[1]Summary Table'!BK14</f>
        <v>127.7871</v>
      </c>
      <c r="K53" s="88">
        <f>'[1]Summary Table'!BK15</f>
        <v>112.4117</v>
      </c>
      <c r="L53" s="88">
        <f>'[1]Summary Table'!BK16</f>
        <v>118.0698</v>
      </c>
      <c r="M53" s="88">
        <f>'[1]Summary Table'!BK17</f>
        <v>112.75190000000001</v>
      </c>
      <c r="N53" s="88">
        <f>'[1]Summary Table'!BK18</f>
        <v>113.22110000000001</v>
      </c>
      <c r="O53" s="88">
        <f>'[1]Summary Table'!$BK$5</f>
        <v>127.9278</v>
      </c>
    </row>
    <row r="54" spans="2:15" x14ac:dyDescent="0.2">
      <c r="B54" s="83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</row>
    <row r="55" spans="2:15" ht="15.75" x14ac:dyDescent="0.25">
      <c r="B55" s="89" t="s">
        <v>172</v>
      </c>
      <c r="C55" s="85">
        <f>AVERAGE(C50:C53)</f>
        <v>127.71882500000001</v>
      </c>
      <c r="D55" s="85">
        <f t="shared" ref="D55:N55" si="0">AVERAGE(D50:D53)</f>
        <v>108.27307500000001</v>
      </c>
      <c r="E55" s="85">
        <f>AVERAGE(E50:E53)</f>
        <v>124.31807500000001</v>
      </c>
      <c r="F55" s="85">
        <f>AVERAGE(F50:F53)</f>
        <v>137.26013066159635</v>
      </c>
      <c r="G55" s="85">
        <f t="shared" si="0"/>
        <v>122.06132500000001</v>
      </c>
      <c r="H55" s="85">
        <f t="shared" si="0"/>
        <v>113.87475000000001</v>
      </c>
      <c r="I55" s="85">
        <f t="shared" si="0"/>
        <v>132.76394999999999</v>
      </c>
      <c r="J55" s="85">
        <f t="shared" si="0"/>
        <v>126.1494</v>
      </c>
      <c r="K55" s="85">
        <f t="shared" si="0"/>
        <v>111.063425</v>
      </c>
      <c r="L55" s="85">
        <f t="shared" si="0"/>
        <v>117.57335</v>
      </c>
      <c r="M55" s="85">
        <f t="shared" si="0"/>
        <v>110.32554999999999</v>
      </c>
      <c r="N55" s="85">
        <f t="shared" si="0"/>
        <v>111.16434999999998</v>
      </c>
      <c r="O55" s="85">
        <f>AVERAGE(O50:O53)</f>
        <v>126.14280167288082</v>
      </c>
    </row>
    <row r="56" spans="2:15" x14ac:dyDescent="0.2">
      <c r="B56" s="83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</row>
    <row r="57" spans="2:15" ht="15.75" x14ac:dyDescent="0.25">
      <c r="B57" s="84">
        <v>2023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</row>
    <row r="58" spans="2:15" x14ac:dyDescent="0.2">
      <c r="B58" s="83" t="s">
        <v>162</v>
      </c>
      <c r="C58" s="88">
        <v>135.35640000000001</v>
      </c>
      <c r="D58" s="88">
        <v>112.1789</v>
      </c>
      <c r="E58" s="88">
        <v>129.0086</v>
      </c>
      <c r="F58" s="88">
        <v>143.57239999999999</v>
      </c>
      <c r="G58" s="88">
        <v>131.7466</v>
      </c>
      <c r="H58" s="88">
        <v>114.5971</v>
      </c>
      <c r="I58" s="88">
        <v>135.60890000000001</v>
      </c>
      <c r="J58" s="88">
        <v>123.80110000000001</v>
      </c>
      <c r="K58" s="88">
        <v>112.91800000000001</v>
      </c>
      <c r="L58" s="88">
        <v>118.15860000000001</v>
      </c>
      <c r="M58" s="88">
        <v>115.58369999999999</v>
      </c>
      <c r="N58" s="88">
        <v>113.44499999999999</v>
      </c>
      <c r="O58" s="88">
        <v>130.5882</v>
      </c>
    </row>
    <row r="59" spans="2:15" x14ac:dyDescent="0.2">
      <c r="B59" s="83" t="s">
        <v>159</v>
      </c>
      <c r="C59" s="88">
        <v>134.04259999999999</v>
      </c>
      <c r="D59" s="88">
        <v>112.2199</v>
      </c>
      <c r="E59" s="88">
        <v>128.9007</v>
      </c>
      <c r="F59" s="88">
        <v>142.32730000000001</v>
      </c>
      <c r="G59" s="88">
        <v>134.06110000000001</v>
      </c>
      <c r="H59" s="88">
        <v>115.557</v>
      </c>
      <c r="I59" s="88">
        <v>135.8929</v>
      </c>
      <c r="J59" s="88">
        <v>123.80110000000001</v>
      </c>
      <c r="K59" s="88">
        <v>114.5675</v>
      </c>
      <c r="L59" s="88">
        <v>120.1146</v>
      </c>
      <c r="M59" s="88">
        <v>114.40170000000001</v>
      </c>
      <c r="N59" s="88">
        <v>114.5641</v>
      </c>
      <c r="O59" s="88">
        <v>130.4307</v>
      </c>
    </row>
    <row r="60" spans="2:15" x14ac:dyDescent="0.2">
      <c r="B60" s="83" t="s">
        <v>161</v>
      </c>
      <c r="C60" s="88">
        <v>135.3272</v>
      </c>
      <c r="D60" s="88">
        <v>112.5051</v>
      </c>
      <c r="E60" s="88">
        <v>128.852</v>
      </c>
      <c r="F60" s="88">
        <v>141.2336</v>
      </c>
      <c r="G60" s="88">
        <v>135.5617</v>
      </c>
      <c r="H60" s="88">
        <v>115.6712</v>
      </c>
      <c r="I60" s="88">
        <v>135.92599999999999</v>
      </c>
      <c r="J60" s="88">
        <v>125.28100000000001</v>
      </c>
      <c r="K60" s="88">
        <v>116.25320000000001</v>
      </c>
      <c r="L60" s="88">
        <v>121.8814</v>
      </c>
      <c r="M60" s="88">
        <v>114.41370000000001</v>
      </c>
      <c r="N60" s="88">
        <v>113.3263</v>
      </c>
      <c r="O60" s="88">
        <v>130.33109999999999</v>
      </c>
    </row>
    <row r="61" spans="2:15" s="198" customFormat="1" x14ac:dyDescent="0.2">
      <c r="B61" s="199" t="s">
        <v>160</v>
      </c>
      <c r="C61" s="202">
        <v>135.1506</v>
      </c>
      <c r="D61" s="202">
        <v>112.3051</v>
      </c>
      <c r="E61" s="202">
        <v>129.19919999999999</v>
      </c>
      <c r="F61" s="202">
        <v>147.02199999999999</v>
      </c>
      <c r="G61" s="202">
        <v>137.5076</v>
      </c>
      <c r="H61" s="202">
        <v>116.29089999999999</v>
      </c>
      <c r="I61" s="202">
        <v>137.2182</v>
      </c>
      <c r="J61" s="202">
        <v>126.73260000000001</v>
      </c>
      <c r="K61" s="202">
        <v>113.64790000000001</v>
      </c>
      <c r="L61" s="202">
        <v>122.21510000000001</v>
      </c>
      <c r="M61" s="202">
        <v>113.164</v>
      </c>
      <c r="N61" s="202">
        <v>114.4092</v>
      </c>
      <c r="O61" s="202">
        <v>132.48509999999999</v>
      </c>
    </row>
    <row r="62" spans="2:15" s="198" customFormat="1" x14ac:dyDescent="0.2">
      <c r="B62" s="199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</row>
    <row r="63" spans="2:15" s="220" customFormat="1" ht="15.75" x14ac:dyDescent="0.25">
      <c r="B63" s="200" t="s">
        <v>300</v>
      </c>
      <c r="C63" s="201">
        <v>134.9692</v>
      </c>
      <c r="D63" s="201">
        <v>112.30225</v>
      </c>
      <c r="E63" s="201">
        <v>128.99012500000001</v>
      </c>
      <c r="F63" s="201">
        <v>143.53882499999997</v>
      </c>
      <c r="G63" s="201">
        <v>134.71925000000002</v>
      </c>
      <c r="H63" s="201">
        <v>115.52904999999998</v>
      </c>
      <c r="I63" s="201">
        <v>136.16149999999999</v>
      </c>
      <c r="J63" s="201">
        <v>124.90394999999999</v>
      </c>
      <c r="K63" s="201">
        <v>114.34665</v>
      </c>
      <c r="L63" s="201">
        <v>120.59242500000001</v>
      </c>
      <c r="M63" s="201">
        <v>114.39077499999999</v>
      </c>
      <c r="N63" s="201">
        <v>113.93615</v>
      </c>
      <c r="O63" s="201">
        <v>130.958775</v>
      </c>
    </row>
    <row r="64" spans="2:15" s="198" customFormat="1" x14ac:dyDescent="0.2">
      <c r="B64" s="199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</row>
    <row r="65" spans="2:15" ht="15.75" x14ac:dyDescent="0.25">
      <c r="B65" s="90" t="s">
        <v>163</v>
      </c>
      <c r="C65" s="85">
        <v>-0.62850445644070863</v>
      </c>
      <c r="D65" s="85">
        <v>2.8279609765923643</v>
      </c>
      <c r="E65" s="85">
        <v>1.5060224398836162</v>
      </c>
      <c r="F65" s="85">
        <v>5.8636823815908183</v>
      </c>
      <c r="G65" s="85">
        <v>9.3390244794557287</v>
      </c>
      <c r="H65" s="85">
        <v>1.5597585780171741</v>
      </c>
      <c r="I65" s="85">
        <v>4.1085559509267604</v>
      </c>
      <c r="J65" s="85">
        <v>-0.82520066579489648</v>
      </c>
      <c r="K65" s="85">
        <v>1.0997075927150028</v>
      </c>
      <c r="L65" s="85">
        <v>3.5108893214014136</v>
      </c>
      <c r="M65" s="85">
        <v>0.36549273227324353</v>
      </c>
      <c r="N65" s="85">
        <v>1.0493627071279039</v>
      </c>
      <c r="O65" s="85">
        <v>3.5624000412732677</v>
      </c>
    </row>
    <row r="66" spans="2:15" ht="15.75" x14ac:dyDescent="0.25">
      <c r="B66" s="91" t="s">
        <v>164</v>
      </c>
      <c r="C66" s="85">
        <v>-0.1304985250563136</v>
      </c>
      <c r="D66" s="85">
        <v>-0.17776971888385759</v>
      </c>
      <c r="E66" s="85">
        <v>0.26945643063358471</v>
      </c>
      <c r="F66" s="85">
        <v>4.0984581572656902</v>
      </c>
      <c r="G66" s="85">
        <v>1.4354349347935254</v>
      </c>
      <c r="H66" s="85">
        <v>0.53574269135272623</v>
      </c>
      <c r="I66" s="85">
        <v>0.95066433206304046</v>
      </c>
      <c r="J66" s="85">
        <v>1.1586752979302519</v>
      </c>
      <c r="K66" s="85">
        <v>-2.2410565902702029</v>
      </c>
      <c r="L66" s="85">
        <v>0.27379075068058578</v>
      </c>
      <c r="M66" s="85">
        <v>-1.0922643005164629</v>
      </c>
      <c r="N66" s="85">
        <v>0.95555930088602126</v>
      </c>
      <c r="O66" s="85">
        <v>1.6527137421536351</v>
      </c>
    </row>
    <row r="67" spans="2:15" ht="15.75" x14ac:dyDescent="0.25">
      <c r="B67" s="93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</row>
  </sheetData>
  <mergeCells count="2">
    <mergeCell ref="B2:O2"/>
    <mergeCell ref="B3:O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B9FB-136C-4FC8-871C-08277ACECF37}">
  <dimension ref="B2:H104"/>
  <sheetViews>
    <sheetView topLeftCell="A43" workbookViewId="0">
      <selection activeCell="K101" sqref="K101"/>
    </sheetView>
  </sheetViews>
  <sheetFormatPr defaultRowHeight="15" x14ac:dyDescent="0.2"/>
  <cols>
    <col min="1" max="1" width="9.140625" style="125"/>
    <col min="2" max="2" width="2.7109375" style="125" customWidth="1"/>
    <col min="3" max="3" width="53.5703125" style="125" bestFit="1" customWidth="1"/>
    <col min="4" max="4" width="17" style="125" bestFit="1" customWidth="1"/>
    <col min="5" max="7" width="11.5703125" style="125" customWidth="1"/>
    <col min="8" max="8" width="2.7109375" style="125" customWidth="1"/>
    <col min="9" max="16384" width="9.140625" style="125"/>
  </cols>
  <sheetData>
    <row r="2" spans="2:8" ht="15.75" x14ac:dyDescent="0.25">
      <c r="B2" s="126"/>
      <c r="C2" s="162" t="s">
        <v>181</v>
      </c>
      <c r="D2" s="162"/>
      <c r="E2" s="162"/>
      <c r="F2" s="162"/>
      <c r="G2" s="162"/>
      <c r="H2" s="126"/>
    </row>
    <row r="3" spans="2:8" ht="15.75" x14ac:dyDescent="0.25">
      <c r="B3" s="126"/>
      <c r="C3" s="162" t="s">
        <v>301</v>
      </c>
      <c r="D3" s="162"/>
      <c r="E3" s="162"/>
      <c r="F3" s="162"/>
      <c r="G3" s="162"/>
      <c r="H3" s="126"/>
    </row>
    <row r="4" spans="2:8" ht="15.75" x14ac:dyDescent="0.25">
      <c r="B4" s="126"/>
      <c r="C4" s="120"/>
      <c r="D4" s="120"/>
      <c r="E4" s="126"/>
      <c r="F4" s="126"/>
      <c r="G4" s="126"/>
      <c r="H4" s="126"/>
    </row>
    <row r="5" spans="2:8" ht="15.75" x14ac:dyDescent="0.25">
      <c r="B5" s="126"/>
      <c r="C5" s="121"/>
      <c r="D5" s="122"/>
      <c r="E5" s="164"/>
      <c r="F5" s="164"/>
      <c r="G5" s="164"/>
      <c r="H5" s="126"/>
    </row>
    <row r="6" spans="2:8" ht="15.75" x14ac:dyDescent="0.25">
      <c r="B6" s="126"/>
      <c r="C6" s="124" t="s">
        <v>182</v>
      </c>
      <c r="D6" s="123" t="s">
        <v>183</v>
      </c>
      <c r="E6" s="221" t="s">
        <v>297</v>
      </c>
      <c r="F6" s="221" t="s">
        <v>58</v>
      </c>
      <c r="G6" s="221" t="s">
        <v>298</v>
      </c>
      <c r="H6" s="223"/>
    </row>
    <row r="7" spans="2:8" ht="15.75" x14ac:dyDescent="0.25">
      <c r="B7" s="126"/>
      <c r="C7" s="126"/>
      <c r="D7" s="126"/>
      <c r="E7" s="224"/>
      <c r="F7" s="224"/>
      <c r="G7" s="224"/>
      <c r="H7" s="223"/>
    </row>
    <row r="8" spans="2:8" x14ac:dyDescent="0.2">
      <c r="B8" s="126"/>
      <c r="C8" s="126" t="s">
        <v>184</v>
      </c>
      <c r="D8" s="126" t="s">
        <v>185</v>
      </c>
      <c r="E8" s="225">
        <v>3.09</v>
      </c>
      <c r="F8" s="225">
        <v>3.19</v>
      </c>
      <c r="G8" s="225">
        <v>2.99</v>
      </c>
      <c r="H8" s="223"/>
    </row>
    <row r="9" spans="2:8" x14ac:dyDescent="0.2">
      <c r="B9" s="126"/>
      <c r="C9" s="126" t="s">
        <v>186</v>
      </c>
      <c r="D9" s="126" t="s">
        <v>187</v>
      </c>
      <c r="E9" s="225">
        <v>6.62</v>
      </c>
      <c r="F9" s="225">
        <v>5.92</v>
      </c>
      <c r="G9" s="225">
        <v>5.79</v>
      </c>
      <c r="H9" s="223"/>
    </row>
    <row r="10" spans="2:8" x14ac:dyDescent="0.2">
      <c r="B10" s="126"/>
      <c r="C10" s="126" t="s">
        <v>188</v>
      </c>
      <c r="D10" s="126" t="s">
        <v>189</v>
      </c>
      <c r="E10" s="225">
        <v>13.29</v>
      </c>
      <c r="F10" s="225">
        <v>12.96</v>
      </c>
      <c r="G10" s="225">
        <v>13.42</v>
      </c>
      <c r="H10" s="223"/>
    </row>
    <row r="11" spans="2:8" x14ac:dyDescent="0.2">
      <c r="B11" s="126"/>
      <c r="C11" s="126" t="s">
        <v>190</v>
      </c>
      <c r="D11" s="126" t="s">
        <v>189</v>
      </c>
      <c r="E11" s="225">
        <v>6.11</v>
      </c>
      <c r="F11" s="225">
        <v>6.17</v>
      </c>
      <c r="G11" s="225">
        <v>6.41</v>
      </c>
      <c r="H11" s="223"/>
    </row>
    <row r="12" spans="2:8" x14ac:dyDescent="0.2">
      <c r="B12" s="126"/>
      <c r="C12" s="126"/>
      <c r="D12" s="126"/>
      <c r="E12" s="225"/>
      <c r="F12" s="225"/>
      <c r="G12" s="225"/>
      <c r="H12" s="223"/>
    </row>
    <row r="13" spans="2:8" x14ac:dyDescent="0.2">
      <c r="B13" s="126"/>
      <c r="C13" s="126" t="s">
        <v>191</v>
      </c>
      <c r="D13" s="126" t="s">
        <v>192</v>
      </c>
      <c r="E13" s="225">
        <v>7.26</v>
      </c>
      <c r="F13" s="225">
        <v>7.23</v>
      </c>
      <c r="G13" s="225">
        <v>7.2</v>
      </c>
      <c r="H13" s="223"/>
    </row>
    <row r="14" spans="2:8" x14ac:dyDescent="0.2">
      <c r="B14" s="126"/>
      <c r="C14" s="126" t="s">
        <v>193</v>
      </c>
      <c r="D14" s="126" t="s">
        <v>194</v>
      </c>
      <c r="E14" s="225">
        <v>6.16</v>
      </c>
      <c r="F14" s="225">
        <v>6.16</v>
      </c>
      <c r="G14" s="225">
        <v>6.82</v>
      </c>
      <c r="H14" s="223"/>
    </row>
    <row r="15" spans="2:8" x14ac:dyDescent="0.2">
      <c r="B15" s="126"/>
      <c r="C15" s="126"/>
      <c r="D15" s="126"/>
      <c r="E15" s="225"/>
      <c r="F15" s="225"/>
      <c r="G15" s="225"/>
      <c r="H15" s="223"/>
    </row>
    <row r="16" spans="2:8" x14ac:dyDescent="0.2">
      <c r="B16" s="126"/>
      <c r="C16" s="126" t="s">
        <v>195</v>
      </c>
      <c r="D16" s="126" t="s">
        <v>192</v>
      </c>
      <c r="E16" s="225">
        <v>13.48</v>
      </c>
      <c r="F16" s="225">
        <v>15.1</v>
      </c>
      <c r="G16" s="225">
        <v>15.6</v>
      </c>
      <c r="H16" s="223"/>
    </row>
    <row r="17" spans="2:8" x14ac:dyDescent="0.2">
      <c r="B17" s="126"/>
      <c r="C17" s="126" t="s">
        <v>196</v>
      </c>
      <c r="D17" s="126" t="s">
        <v>197</v>
      </c>
      <c r="E17" s="225">
        <v>1.82</v>
      </c>
      <c r="F17" s="225">
        <v>1.81</v>
      </c>
      <c r="G17" s="225">
        <v>1.82</v>
      </c>
      <c r="H17" s="223"/>
    </row>
    <row r="18" spans="2:8" x14ac:dyDescent="0.2">
      <c r="B18" s="126"/>
      <c r="C18" s="126"/>
      <c r="D18" s="126"/>
      <c r="E18" s="225"/>
      <c r="F18" s="225"/>
      <c r="G18" s="225"/>
      <c r="H18" s="223"/>
    </row>
    <row r="19" spans="2:8" x14ac:dyDescent="0.2">
      <c r="B19" s="126"/>
      <c r="C19" s="126" t="s">
        <v>198</v>
      </c>
      <c r="D19" s="126" t="s">
        <v>199</v>
      </c>
      <c r="E19" s="225">
        <v>2.73</v>
      </c>
      <c r="F19" s="225">
        <v>2.79</v>
      </c>
      <c r="G19" s="225">
        <v>2.72</v>
      </c>
      <c r="H19" s="223"/>
    </row>
    <row r="20" spans="2:8" x14ac:dyDescent="0.2">
      <c r="B20" s="126"/>
      <c r="C20" s="126" t="s">
        <v>200</v>
      </c>
      <c r="D20" s="126" t="s">
        <v>201</v>
      </c>
      <c r="E20" s="225">
        <v>8.41</v>
      </c>
      <c r="F20" s="225">
        <v>4.57</v>
      </c>
      <c r="G20" s="225">
        <v>4.4400000000000004</v>
      </c>
      <c r="H20" s="223"/>
    </row>
    <row r="21" spans="2:8" x14ac:dyDescent="0.2">
      <c r="B21" s="126"/>
      <c r="C21" s="126" t="s">
        <v>202</v>
      </c>
      <c r="D21" s="126" t="s">
        <v>203</v>
      </c>
      <c r="E21" s="225">
        <v>5.26</v>
      </c>
      <c r="F21" s="225">
        <v>6.56</v>
      </c>
      <c r="G21" s="225">
        <v>6.76</v>
      </c>
      <c r="H21" s="223"/>
    </row>
    <row r="22" spans="2:8" x14ac:dyDescent="0.2">
      <c r="B22" s="126"/>
      <c r="C22" s="126" t="s">
        <v>204</v>
      </c>
      <c r="D22" s="126" t="s">
        <v>205</v>
      </c>
      <c r="E22" s="225">
        <v>8.92</v>
      </c>
      <c r="F22" s="225">
        <v>9.16</v>
      </c>
      <c r="G22" s="225">
        <v>8.86</v>
      </c>
      <c r="H22" s="223"/>
    </row>
    <row r="23" spans="2:8" x14ac:dyDescent="0.2">
      <c r="B23" s="126"/>
      <c r="C23" s="126"/>
      <c r="D23" s="126"/>
      <c r="E23" s="225"/>
      <c r="F23" s="225"/>
      <c r="G23" s="225"/>
      <c r="H23" s="223"/>
    </row>
    <row r="24" spans="2:8" x14ac:dyDescent="0.2">
      <c r="B24" s="126"/>
      <c r="C24" s="126" t="s">
        <v>206</v>
      </c>
      <c r="D24" s="126" t="s">
        <v>192</v>
      </c>
      <c r="E24" s="225">
        <v>1.27</v>
      </c>
      <c r="F24" s="225">
        <v>1.4</v>
      </c>
      <c r="G24" s="225">
        <v>1.26</v>
      </c>
      <c r="H24" s="223"/>
    </row>
    <row r="25" spans="2:8" x14ac:dyDescent="0.2">
      <c r="B25" s="126"/>
      <c r="C25" s="126" t="s">
        <v>207</v>
      </c>
      <c r="D25" s="126" t="s">
        <v>192</v>
      </c>
      <c r="E25" s="225">
        <v>3.05</v>
      </c>
      <c r="F25" s="225">
        <v>2.7</v>
      </c>
      <c r="G25" s="225">
        <v>2.68</v>
      </c>
      <c r="H25" s="223"/>
    </row>
    <row r="26" spans="2:8" x14ac:dyDescent="0.2">
      <c r="B26" s="126"/>
      <c r="C26" s="126" t="s">
        <v>208</v>
      </c>
      <c r="D26" s="126" t="s">
        <v>192</v>
      </c>
      <c r="E26" s="225">
        <v>1.71</v>
      </c>
      <c r="F26" s="225">
        <v>1.87</v>
      </c>
      <c r="G26" s="225">
        <v>2.11</v>
      </c>
      <c r="H26" s="223"/>
    </row>
    <row r="27" spans="2:8" x14ac:dyDescent="0.2">
      <c r="B27" s="126"/>
      <c r="C27" s="126" t="s">
        <v>209</v>
      </c>
      <c r="D27" s="126" t="s">
        <v>192</v>
      </c>
      <c r="E27" s="225">
        <v>4.66</v>
      </c>
      <c r="F27" s="225">
        <v>4.87</v>
      </c>
      <c r="G27" s="225">
        <v>5.2</v>
      </c>
      <c r="H27" s="223"/>
    </row>
    <row r="28" spans="2:8" x14ac:dyDescent="0.2">
      <c r="B28" s="126"/>
      <c r="C28" s="126" t="s">
        <v>210</v>
      </c>
      <c r="D28" s="126" t="str">
        <f>[2]Prices!K339</f>
        <v>per lb</v>
      </c>
      <c r="E28" s="225">
        <v>4.4000000000000004</v>
      </c>
      <c r="F28" s="225">
        <v>3.22</v>
      </c>
      <c r="G28" s="225">
        <v>3.63</v>
      </c>
      <c r="H28" s="223"/>
    </row>
    <row r="29" spans="2:8" x14ac:dyDescent="0.2">
      <c r="B29" s="126"/>
      <c r="C29" s="126"/>
      <c r="D29" s="126"/>
      <c r="E29" s="225"/>
      <c r="F29" s="225"/>
      <c r="G29" s="225"/>
      <c r="H29" s="223"/>
    </row>
    <row r="30" spans="2:8" x14ac:dyDescent="0.2">
      <c r="B30" s="126"/>
      <c r="C30" s="126" t="s">
        <v>211</v>
      </c>
      <c r="D30" s="126" t="s">
        <v>212</v>
      </c>
      <c r="E30" s="225">
        <v>6.62</v>
      </c>
      <c r="F30" s="225">
        <v>4.3099999999999996</v>
      </c>
      <c r="G30" s="225">
        <v>3.57</v>
      </c>
      <c r="H30" s="223"/>
    </row>
    <row r="31" spans="2:8" x14ac:dyDescent="0.2">
      <c r="B31" s="126"/>
      <c r="C31" s="126" t="s">
        <v>213</v>
      </c>
      <c r="D31" s="126" t="s">
        <v>192</v>
      </c>
      <c r="E31" s="225">
        <v>3.99</v>
      </c>
      <c r="F31" s="225">
        <v>3.38</v>
      </c>
      <c r="G31" s="225">
        <v>4.1399999999999997</v>
      </c>
      <c r="H31" s="223"/>
    </row>
    <row r="32" spans="2:8" x14ac:dyDescent="0.2">
      <c r="B32" s="126"/>
      <c r="C32" s="126" t="s">
        <v>214</v>
      </c>
      <c r="D32" s="126" t="s">
        <v>215</v>
      </c>
      <c r="E32" s="225">
        <v>6.59</v>
      </c>
      <c r="F32" s="225">
        <v>5.57</v>
      </c>
      <c r="G32" s="225">
        <v>5.03</v>
      </c>
      <c r="H32" s="223"/>
    </row>
    <row r="33" spans="2:8" x14ac:dyDescent="0.2">
      <c r="B33" s="126"/>
      <c r="C33" s="126"/>
      <c r="D33" s="126"/>
      <c r="E33" s="225"/>
      <c r="F33" s="225"/>
      <c r="G33" s="225"/>
      <c r="H33" s="223"/>
    </row>
    <row r="34" spans="2:8" x14ac:dyDescent="0.2">
      <c r="B34" s="126"/>
      <c r="C34" s="126" t="s">
        <v>216</v>
      </c>
      <c r="D34" s="126" t="s">
        <v>217</v>
      </c>
      <c r="E34" s="225">
        <v>3.19</v>
      </c>
      <c r="F34" s="225">
        <v>4.0599999999999996</v>
      </c>
      <c r="G34" s="225">
        <v>4.0599999999999996</v>
      </c>
      <c r="H34" s="223"/>
    </row>
    <row r="35" spans="2:8" x14ac:dyDescent="0.2">
      <c r="B35" s="126"/>
      <c r="C35" s="126" t="s">
        <v>218</v>
      </c>
      <c r="D35" s="126" t="s">
        <v>219</v>
      </c>
      <c r="E35" s="225">
        <v>1.69</v>
      </c>
      <c r="F35" s="225">
        <v>1.73</v>
      </c>
      <c r="G35" s="225">
        <v>1.82</v>
      </c>
      <c r="H35" s="223"/>
    </row>
    <row r="36" spans="2:8" x14ac:dyDescent="0.2">
      <c r="B36" s="126"/>
      <c r="C36" s="126"/>
      <c r="D36" s="126"/>
      <c r="E36" s="225"/>
      <c r="F36" s="225"/>
      <c r="G36" s="225"/>
      <c r="H36" s="223"/>
    </row>
    <row r="37" spans="2:8" x14ac:dyDescent="0.2">
      <c r="B37" s="126"/>
      <c r="C37" s="126" t="s">
        <v>220</v>
      </c>
      <c r="D37" s="126" t="s">
        <v>221</v>
      </c>
      <c r="E37" s="225">
        <v>7.86</v>
      </c>
      <c r="F37" s="225">
        <v>8.33</v>
      </c>
      <c r="G37" s="225">
        <v>8.26</v>
      </c>
      <c r="H37" s="223"/>
    </row>
    <row r="38" spans="2:8" x14ac:dyDescent="0.2">
      <c r="B38" s="126"/>
      <c r="C38" s="126" t="s">
        <v>222</v>
      </c>
      <c r="D38" s="126" t="s">
        <v>223</v>
      </c>
      <c r="E38" s="225">
        <v>9.16</v>
      </c>
      <c r="F38" s="225">
        <v>9.99</v>
      </c>
      <c r="G38" s="225">
        <v>10.26</v>
      </c>
      <c r="H38" s="223"/>
    </row>
    <row r="39" spans="2:8" x14ac:dyDescent="0.2">
      <c r="B39" s="126"/>
      <c r="C39" s="126" t="s">
        <v>224</v>
      </c>
      <c r="D39" s="126" t="s">
        <v>185</v>
      </c>
      <c r="E39" s="225">
        <v>1.39</v>
      </c>
      <c r="F39" s="225">
        <v>1.52</v>
      </c>
      <c r="G39" s="225">
        <v>1.57</v>
      </c>
      <c r="H39" s="223"/>
    </row>
    <row r="40" spans="2:8" x14ac:dyDescent="0.2">
      <c r="B40" s="126"/>
      <c r="C40" s="126"/>
      <c r="D40" s="126"/>
      <c r="E40" s="225"/>
      <c r="F40" s="225"/>
      <c r="G40" s="225"/>
      <c r="H40" s="223"/>
    </row>
    <row r="41" spans="2:8" x14ac:dyDescent="0.2">
      <c r="B41" s="126"/>
      <c r="C41" s="126" t="s">
        <v>225</v>
      </c>
      <c r="D41" s="126" t="s">
        <v>194</v>
      </c>
      <c r="E41" s="225">
        <v>1.34</v>
      </c>
      <c r="F41" s="225">
        <v>1.35</v>
      </c>
      <c r="G41" s="225">
        <v>1.35</v>
      </c>
      <c r="H41" s="223"/>
    </row>
    <row r="42" spans="2:8" x14ac:dyDescent="0.2">
      <c r="B42" s="126"/>
      <c r="C42" s="126" t="s">
        <v>225</v>
      </c>
      <c r="D42" s="126" t="s">
        <v>226</v>
      </c>
      <c r="E42" s="225">
        <v>28.73</v>
      </c>
      <c r="F42" s="225">
        <v>29.5</v>
      </c>
      <c r="G42" s="225">
        <v>29.25</v>
      </c>
      <c r="H42" s="223"/>
    </row>
    <row r="43" spans="2:8" x14ac:dyDescent="0.2">
      <c r="B43" s="126"/>
      <c r="C43" s="126" t="s">
        <v>227</v>
      </c>
      <c r="D43" s="126" t="s">
        <v>228</v>
      </c>
      <c r="E43" s="225">
        <v>5.3</v>
      </c>
      <c r="F43" s="225">
        <v>5.3</v>
      </c>
      <c r="G43" s="225">
        <v>5.3</v>
      </c>
      <c r="H43" s="223"/>
    </row>
    <row r="44" spans="2:8" x14ac:dyDescent="0.2">
      <c r="B44" s="126"/>
      <c r="C44" s="126"/>
      <c r="D44" s="126"/>
      <c r="E44" s="225"/>
      <c r="F44" s="225"/>
      <c r="G44" s="225"/>
      <c r="H44" s="223"/>
    </row>
    <row r="45" spans="2:8" x14ac:dyDescent="0.2">
      <c r="B45" s="126"/>
      <c r="C45" s="126" t="s">
        <v>229</v>
      </c>
      <c r="D45" s="126" t="s">
        <v>230</v>
      </c>
      <c r="E45" s="225">
        <v>46.42</v>
      </c>
      <c r="F45" s="225">
        <v>43.08</v>
      </c>
      <c r="G45" s="225">
        <v>45.83</v>
      </c>
      <c r="H45" s="223"/>
    </row>
    <row r="46" spans="2:8" x14ac:dyDescent="0.2">
      <c r="B46" s="126"/>
      <c r="C46" s="126" t="s">
        <v>231</v>
      </c>
      <c r="D46" s="126" t="s">
        <v>230</v>
      </c>
      <c r="E46" s="225">
        <v>38.549999999999997</v>
      </c>
      <c r="F46" s="225">
        <v>38.72</v>
      </c>
      <c r="G46" s="225">
        <v>50.38</v>
      </c>
      <c r="H46" s="223"/>
    </row>
    <row r="47" spans="2:8" x14ac:dyDescent="0.2">
      <c r="B47" s="126"/>
      <c r="C47" s="126" t="s">
        <v>232</v>
      </c>
      <c r="D47" s="126" t="s">
        <v>230</v>
      </c>
      <c r="E47" s="225">
        <v>12.59</v>
      </c>
      <c r="F47" s="225">
        <v>12.27</v>
      </c>
      <c r="G47" s="225">
        <v>12.27</v>
      </c>
      <c r="H47" s="223"/>
    </row>
    <row r="48" spans="2:8" x14ac:dyDescent="0.2">
      <c r="B48" s="126"/>
      <c r="C48" s="126"/>
      <c r="D48" s="126"/>
      <c r="E48" s="225"/>
      <c r="F48" s="225"/>
      <c r="G48" s="225"/>
      <c r="H48" s="223"/>
    </row>
    <row r="49" spans="2:8" x14ac:dyDescent="0.2">
      <c r="B49" s="126"/>
      <c r="C49" s="126" t="s">
        <v>233</v>
      </c>
      <c r="D49" s="126" t="s">
        <v>230</v>
      </c>
      <c r="E49" s="225">
        <v>68.33</v>
      </c>
      <c r="F49" s="225">
        <v>71.33</v>
      </c>
      <c r="G49" s="225">
        <v>71.33</v>
      </c>
      <c r="H49" s="223"/>
    </row>
    <row r="50" spans="2:8" x14ac:dyDescent="0.2">
      <c r="B50" s="126"/>
      <c r="C50" s="126" t="s">
        <v>234</v>
      </c>
      <c r="D50" s="126" t="s">
        <v>230</v>
      </c>
      <c r="E50" s="225">
        <v>22.47</v>
      </c>
      <c r="F50" s="225">
        <v>23.85</v>
      </c>
      <c r="G50" s="225">
        <v>24.47</v>
      </c>
      <c r="H50" s="223"/>
    </row>
    <row r="51" spans="2:8" x14ac:dyDescent="0.2">
      <c r="B51" s="126"/>
      <c r="C51" s="126" t="s">
        <v>235</v>
      </c>
      <c r="D51" s="126" t="s">
        <v>230</v>
      </c>
      <c r="E51" s="225">
        <v>36.82</v>
      </c>
      <c r="F51" s="225">
        <v>38.24</v>
      </c>
      <c r="G51" s="225">
        <v>37.799999999999997</v>
      </c>
      <c r="H51" s="223"/>
    </row>
    <row r="52" spans="2:8" x14ac:dyDescent="0.2">
      <c r="B52" s="126"/>
      <c r="C52" s="126"/>
      <c r="D52" s="126"/>
      <c r="E52" s="225"/>
      <c r="F52" s="225"/>
      <c r="G52" s="225"/>
      <c r="H52" s="223"/>
    </row>
    <row r="53" spans="2:8" x14ac:dyDescent="0.2">
      <c r="B53" s="126"/>
      <c r="C53" s="126" t="s">
        <v>236</v>
      </c>
      <c r="D53" s="126" t="s">
        <v>212</v>
      </c>
      <c r="E53" s="225">
        <v>20.83</v>
      </c>
      <c r="F53" s="225">
        <v>24.33</v>
      </c>
      <c r="G53" s="225">
        <v>25.58</v>
      </c>
      <c r="H53" s="223"/>
    </row>
    <row r="54" spans="2:8" x14ac:dyDescent="0.2">
      <c r="B54" s="126"/>
      <c r="C54" s="126"/>
      <c r="D54" s="126"/>
      <c r="E54" s="225"/>
      <c r="F54" s="225"/>
      <c r="G54" s="225"/>
      <c r="H54" s="223"/>
    </row>
    <row r="55" spans="2:8" x14ac:dyDescent="0.2">
      <c r="B55" s="126"/>
      <c r="C55" s="126" t="s">
        <v>237</v>
      </c>
      <c r="D55" s="126" t="s">
        <v>230</v>
      </c>
      <c r="E55" s="225">
        <v>75.67</v>
      </c>
      <c r="F55" s="225">
        <v>78.44</v>
      </c>
      <c r="G55" s="225">
        <v>74.77</v>
      </c>
      <c r="H55" s="223"/>
    </row>
    <row r="56" spans="2:8" x14ac:dyDescent="0.2">
      <c r="B56" s="126"/>
      <c r="C56" s="126" t="s">
        <v>238</v>
      </c>
      <c r="D56" s="126" t="s">
        <v>230</v>
      </c>
      <c r="E56" s="225">
        <v>59.33</v>
      </c>
      <c r="F56" s="225">
        <v>66.33</v>
      </c>
      <c r="G56" s="225">
        <v>70.44</v>
      </c>
      <c r="H56" s="223"/>
    </row>
    <row r="57" spans="2:8" x14ac:dyDescent="0.2">
      <c r="B57" s="126"/>
      <c r="C57" s="126" t="s">
        <v>239</v>
      </c>
      <c r="D57" s="126" t="s">
        <v>230</v>
      </c>
      <c r="E57" s="225">
        <v>67.55</v>
      </c>
      <c r="F57" s="225">
        <v>64.83</v>
      </c>
      <c r="G57" s="225">
        <v>66.33</v>
      </c>
      <c r="H57" s="223"/>
    </row>
    <row r="58" spans="2:8" x14ac:dyDescent="0.2">
      <c r="B58" s="126"/>
      <c r="C58" s="126" t="s">
        <v>240</v>
      </c>
      <c r="D58" s="126" t="s">
        <v>230</v>
      </c>
      <c r="E58" s="225">
        <v>52.22</v>
      </c>
      <c r="F58" s="225">
        <v>44.33</v>
      </c>
      <c r="G58" s="225">
        <v>44.33</v>
      </c>
      <c r="H58" s="223"/>
    </row>
    <row r="59" spans="2:8" x14ac:dyDescent="0.2">
      <c r="B59" s="126"/>
      <c r="C59" s="128"/>
      <c r="D59" s="128"/>
      <c r="E59" s="129"/>
      <c r="F59" s="129"/>
      <c r="G59" s="129"/>
      <c r="H59" s="126"/>
    </row>
    <row r="60" spans="2:8" x14ac:dyDescent="0.2">
      <c r="B60" s="126"/>
      <c r="C60" s="126"/>
      <c r="D60" s="126"/>
      <c r="E60" s="127"/>
      <c r="F60" s="127"/>
      <c r="G60" s="127"/>
      <c r="H60" s="126"/>
    </row>
    <row r="61" spans="2:8" ht="15.75" x14ac:dyDescent="0.25">
      <c r="B61" s="126"/>
      <c r="C61" s="162" t="str">
        <f t="shared" ref="C61:C62" si="0">C2</f>
        <v>TABLE 5: Average Prices of Selected Items</v>
      </c>
      <c r="D61" s="162"/>
      <c r="E61" s="162"/>
      <c r="F61" s="162"/>
      <c r="G61" s="133"/>
      <c r="H61" s="126"/>
    </row>
    <row r="62" spans="2:8" ht="15.75" x14ac:dyDescent="0.25">
      <c r="B62" s="126"/>
      <c r="C62" s="162" t="str">
        <f t="shared" si="0"/>
        <v>Quarter Ending December 2023</v>
      </c>
      <c r="D62" s="162"/>
      <c r="E62" s="162"/>
      <c r="F62" s="162"/>
      <c r="G62" s="133"/>
      <c r="H62" s="126"/>
    </row>
    <row r="63" spans="2:8" ht="15.75" x14ac:dyDescent="0.25">
      <c r="B63" s="126"/>
      <c r="C63" s="120"/>
      <c r="D63" s="120"/>
      <c r="E63" s="130"/>
      <c r="F63" s="130"/>
      <c r="G63" s="130"/>
      <c r="H63" s="126"/>
    </row>
    <row r="64" spans="2:8" ht="15.75" x14ac:dyDescent="0.25">
      <c r="B64" s="126"/>
      <c r="C64" s="121"/>
      <c r="D64" s="122"/>
      <c r="E64" s="163"/>
      <c r="F64" s="163"/>
      <c r="G64" s="134"/>
      <c r="H64" s="126"/>
    </row>
    <row r="65" spans="2:8" ht="15.75" x14ac:dyDescent="0.25">
      <c r="B65" s="126"/>
      <c r="C65" s="131" t="str">
        <f t="shared" ref="C65:G65" si="1">C6</f>
        <v>Item</v>
      </c>
      <c r="D65" s="132" t="str">
        <f t="shared" si="1"/>
        <v>Quantity</v>
      </c>
      <c r="E65" s="221" t="s">
        <v>297</v>
      </c>
      <c r="F65" s="221" t="s">
        <v>58</v>
      </c>
      <c r="G65" s="221" t="s">
        <v>298</v>
      </c>
      <c r="H65" s="126"/>
    </row>
    <row r="66" spans="2:8" x14ac:dyDescent="0.2">
      <c r="B66" s="126"/>
      <c r="C66" s="126"/>
      <c r="D66" s="126"/>
      <c r="E66" s="127"/>
      <c r="F66" s="127"/>
      <c r="G66" s="127"/>
      <c r="H66" s="126"/>
    </row>
    <row r="67" spans="2:8" x14ac:dyDescent="0.2">
      <c r="B67" s="126"/>
      <c r="C67" s="126"/>
      <c r="D67" s="126"/>
      <c r="E67" s="127"/>
      <c r="F67" s="127"/>
      <c r="G67" s="127"/>
      <c r="H67" s="126"/>
    </row>
    <row r="68" spans="2:8" x14ac:dyDescent="0.2">
      <c r="B68" s="126"/>
      <c r="C68" s="126" t="s">
        <v>241</v>
      </c>
      <c r="D68" s="126" t="s">
        <v>242</v>
      </c>
      <c r="E68" s="225">
        <v>900</v>
      </c>
      <c r="F68" s="225">
        <v>1000</v>
      </c>
      <c r="G68" s="225">
        <v>1300</v>
      </c>
      <c r="H68" s="126"/>
    </row>
    <row r="69" spans="2:8" x14ac:dyDescent="0.2">
      <c r="B69" s="126"/>
      <c r="C69" s="126" t="s">
        <v>243</v>
      </c>
      <c r="D69" s="126" t="s">
        <v>242</v>
      </c>
      <c r="E69" s="225">
        <v>1206.3800000000001</v>
      </c>
      <c r="F69" s="225">
        <v>1331.84</v>
      </c>
      <c r="G69" s="225">
        <v>1391.49</v>
      </c>
      <c r="H69" s="126"/>
    </row>
    <row r="70" spans="2:8" x14ac:dyDescent="0.2">
      <c r="B70" s="126"/>
      <c r="C70" s="126" t="s">
        <v>244</v>
      </c>
      <c r="D70" s="126" t="s">
        <v>242</v>
      </c>
      <c r="E70" s="225">
        <v>1919.28</v>
      </c>
      <c r="F70" s="225">
        <v>2066.0300000000002</v>
      </c>
      <c r="G70" s="225">
        <v>2085.15</v>
      </c>
      <c r="H70" s="126"/>
    </row>
    <row r="71" spans="2:8" x14ac:dyDescent="0.2">
      <c r="B71" s="126"/>
      <c r="C71" s="126" t="s">
        <v>245</v>
      </c>
      <c r="D71" s="126" t="s">
        <v>242</v>
      </c>
      <c r="E71" s="225">
        <v>2636</v>
      </c>
      <c r="F71" s="225">
        <v>2904</v>
      </c>
      <c r="G71" s="225">
        <v>2961.05</v>
      </c>
      <c r="H71" s="126"/>
    </row>
    <row r="72" spans="2:8" x14ac:dyDescent="0.2">
      <c r="B72" s="126"/>
      <c r="C72" s="126" t="s">
        <v>243</v>
      </c>
      <c r="D72" s="126" t="s">
        <v>246</v>
      </c>
      <c r="E72" s="225">
        <v>1215.18</v>
      </c>
      <c r="F72" s="225">
        <v>1307.6400000000001</v>
      </c>
      <c r="G72" s="225">
        <v>1322.27</v>
      </c>
      <c r="H72" s="126"/>
    </row>
    <row r="73" spans="2:8" x14ac:dyDescent="0.2">
      <c r="B73" s="126"/>
      <c r="C73" s="126" t="s">
        <v>244</v>
      </c>
      <c r="D73" s="126" t="s">
        <v>246</v>
      </c>
      <c r="E73" s="225">
        <v>1580.56</v>
      </c>
      <c r="F73" s="225">
        <v>1783.75</v>
      </c>
      <c r="G73" s="225">
        <v>1816.44</v>
      </c>
      <c r="H73" s="126"/>
    </row>
    <row r="74" spans="2:8" x14ac:dyDescent="0.2">
      <c r="B74" s="126"/>
      <c r="C74" s="126" t="s">
        <v>245</v>
      </c>
      <c r="D74" s="126" t="s">
        <v>246</v>
      </c>
      <c r="E74" s="225">
        <v>2099.75</v>
      </c>
      <c r="F74" s="225">
        <v>2136.64</v>
      </c>
      <c r="G74" s="225">
        <v>2186.08</v>
      </c>
      <c r="H74" s="126"/>
    </row>
    <row r="75" spans="2:8" x14ac:dyDescent="0.2">
      <c r="B75" s="126"/>
      <c r="C75" s="126" t="s">
        <v>243</v>
      </c>
      <c r="D75" s="126" t="s">
        <v>247</v>
      </c>
      <c r="E75" s="225">
        <v>1051.05</v>
      </c>
      <c r="F75" s="225">
        <v>1636.97</v>
      </c>
      <c r="G75" s="225">
        <v>1659.66</v>
      </c>
      <c r="H75" s="126"/>
    </row>
    <row r="76" spans="2:8" x14ac:dyDescent="0.2">
      <c r="B76" s="126"/>
      <c r="C76" s="126" t="s">
        <v>244</v>
      </c>
      <c r="D76" s="126" t="s">
        <v>247</v>
      </c>
      <c r="E76" s="225">
        <v>1576.72</v>
      </c>
      <c r="F76" s="225">
        <v>1906.97</v>
      </c>
      <c r="G76" s="225">
        <v>1957.37</v>
      </c>
      <c r="H76" s="126"/>
    </row>
    <row r="77" spans="2:8" x14ac:dyDescent="0.2">
      <c r="B77" s="126"/>
      <c r="C77" s="126" t="s">
        <v>245</v>
      </c>
      <c r="D77" s="126" t="s">
        <v>247</v>
      </c>
      <c r="E77" s="225">
        <v>1881.6</v>
      </c>
      <c r="F77" s="225">
        <v>2043.38</v>
      </c>
      <c r="G77" s="225">
        <v>2091.29</v>
      </c>
      <c r="H77" s="126"/>
    </row>
    <row r="78" spans="2:8" x14ac:dyDescent="0.2">
      <c r="B78" s="126"/>
      <c r="C78" s="126"/>
      <c r="D78" s="126"/>
      <c r="E78" s="225"/>
      <c r="F78" s="225"/>
      <c r="G78" s="225"/>
      <c r="H78" s="126"/>
    </row>
    <row r="79" spans="2:8" x14ac:dyDescent="0.2">
      <c r="B79" s="126"/>
      <c r="C79" s="126" t="s">
        <v>248</v>
      </c>
      <c r="D79" s="126" t="s">
        <v>249</v>
      </c>
      <c r="E79" s="225">
        <v>2241.71</v>
      </c>
      <c r="F79" s="225">
        <v>2781.43</v>
      </c>
      <c r="G79" s="225">
        <v>2656.29</v>
      </c>
      <c r="H79" s="126"/>
    </row>
    <row r="80" spans="2:8" x14ac:dyDescent="0.2">
      <c r="B80" s="126"/>
      <c r="C80" s="126" t="s">
        <v>250</v>
      </c>
      <c r="D80" s="126" t="s">
        <v>251</v>
      </c>
      <c r="E80" s="225">
        <v>605.32000000000005</v>
      </c>
      <c r="F80" s="225">
        <v>609.5</v>
      </c>
      <c r="G80" s="225">
        <v>609.5</v>
      </c>
      <c r="H80" s="126"/>
    </row>
    <row r="81" spans="2:8" x14ac:dyDescent="0.2">
      <c r="B81" s="126"/>
      <c r="C81" s="126" t="s">
        <v>252</v>
      </c>
      <c r="D81" s="126" t="s">
        <v>251</v>
      </c>
      <c r="E81" s="225">
        <v>409.18</v>
      </c>
      <c r="F81" s="225">
        <v>442.43</v>
      </c>
      <c r="G81" s="225">
        <v>432.4</v>
      </c>
      <c r="H81" s="126"/>
    </row>
    <row r="82" spans="2:8" x14ac:dyDescent="0.2">
      <c r="B82" s="126"/>
      <c r="C82" s="126"/>
      <c r="D82" s="126"/>
      <c r="E82" s="225"/>
      <c r="F82" s="225"/>
      <c r="G82" s="225"/>
      <c r="H82" s="126"/>
    </row>
    <row r="83" spans="2:8" x14ac:dyDescent="0.2">
      <c r="B83" s="126"/>
      <c r="C83" s="126" t="s">
        <v>253</v>
      </c>
      <c r="D83" s="126" t="s">
        <v>254</v>
      </c>
      <c r="E83" s="225">
        <v>5.49</v>
      </c>
      <c r="F83" s="225">
        <v>5.94</v>
      </c>
      <c r="G83" s="225">
        <v>5.94</v>
      </c>
      <c r="H83" s="126"/>
    </row>
    <row r="84" spans="2:8" x14ac:dyDescent="0.2">
      <c r="B84" s="126"/>
      <c r="C84" s="126" t="s">
        <v>255</v>
      </c>
      <c r="D84" s="126" t="s">
        <v>256</v>
      </c>
      <c r="E84" s="225">
        <v>2.0699999999999998</v>
      </c>
      <c r="F84" s="225">
        <v>2.3199999999999998</v>
      </c>
      <c r="G84" s="225">
        <v>2.46</v>
      </c>
      <c r="H84" s="126"/>
    </row>
    <row r="85" spans="2:8" x14ac:dyDescent="0.2">
      <c r="B85" s="126"/>
      <c r="C85" s="126" t="s">
        <v>257</v>
      </c>
      <c r="D85" s="126" t="s">
        <v>258</v>
      </c>
      <c r="E85" s="225">
        <v>8.74</v>
      </c>
      <c r="F85" s="225">
        <v>8.7100000000000009</v>
      </c>
      <c r="G85" s="225">
        <v>9.7899999999999991</v>
      </c>
      <c r="H85" s="126"/>
    </row>
    <row r="86" spans="2:8" x14ac:dyDescent="0.2">
      <c r="B86" s="126"/>
      <c r="C86" s="126" t="s">
        <v>259</v>
      </c>
      <c r="D86" s="126" t="s">
        <v>260</v>
      </c>
      <c r="E86" s="225">
        <v>10.61</v>
      </c>
      <c r="F86" s="225">
        <v>11.57</v>
      </c>
      <c r="G86" s="225">
        <v>11.57</v>
      </c>
      <c r="H86" s="126"/>
    </row>
    <row r="87" spans="2:8" x14ac:dyDescent="0.2">
      <c r="B87" s="126"/>
      <c r="C87" s="126" t="s">
        <v>261</v>
      </c>
      <c r="D87" s="126" t="s">
        <v>262</v>
      </c>
      <c r="E87" s="225">
        <v>6.36</v>
      </c>
      <c r="F87" s="225">
        <v>6.36</v>
      </c>
      <c r="G87" s="225">
        <v>6.89</v>
      </c>
      <c r="H87" s="126"/>
    </row>
    <row r="88" spans="2:8" x14ac:dyDescent="0.2">
      <c r="B88" s="126"/>
      <c r="C88" s="126" t="s">
        <v>263</v>
      </c>
      <c r="D88" s="126" t="s">
        <v>264</v>
      </c>
      <c r="E88" s="225">
        <v>3.84</v>
      </c>
      <c r="F88" s="225">
        <v>3.99</v>
      </c>
      <c r="G88" s="225">
        <v>3.99</v>
      </c>
      <c r="H88" s="126"/>
    </row>
    <row r="89" spans="2:8" x14ac:dyDescent="0.2">
      <c r="B89" s="126"/>
      <c r="C89" s="126" t="s">
        <v>265</v>
      </c>
      <c r="D89" s="126" t="s">
        <v>266</v>
      </c>
      <c r="E89" s="225">
        <v>3.92</v>
      </c>
      <c r="F89" s="225">
        <v>4.22</v>
      </c>
      <c r="G89" s="225">
        <v>4.72</v>
      </c>
      <c r="H89" s="126"/>
    </row>
    <row r="90" spans="2:8" x14ac:dyDescent="0.2">
      <c r="B90" s="126"/>
      <c r="C90" s="126"/>
      <c r="D90" s="126"/>
      <c r="E90" s="225"/>
      <c r="F90" s="225"/>
      <c r="G90" s="225"/>
      <c r="H90" s="126"/>
    </row>
    <row r="91" spans="2:8" x14ac:dyDescent="0.2">
      <c r="B91" s="126"/>
      <c r="C91" s="126" t="s">
        <v>267</v>
      </c>
      <c r="D91" s="126" t="s">
        <v>268</v>
      </c>
      <c r="E91" s="225">
        <v>14.19</v>
      </c>
      <c r="F91" s="225">
        <v>14.61</v>
      </c>
      <c r="G91" s="225">
        <v>15.23</v>
      </c>
      <c r="H91" s="126"/>
    </row>
    <row r="92" spans="2:8" x14ac:dyDescent="0.2">
      <c r="B92" s="126"/>
      <c r="C92" s="126" t="s">
        <v>269</v>
      </c>
      <c r="D92" s="126" t="s">
        <v>268</v>
      </c>
      <c r="E92" s="225">
        <v>4.4400000000000004</v>
      </c>
      <c r="F92" s="225">
        <v>4.5</v>
      </c>
      <c r="G92" s="225">
        <v>4.5</v>
      </c>
      <c r="H92" s="126"/>
    </row>
    <row r="93" spans="2:8" x14ac:dyDescent="0.2">
      <c r="B93" s="126"/>
      <c r="C93" s="126" t="s">
        <v>270</v>
      </c>
      <c r="D93" s="126" t="s">
        <v>271</v>
      </c>
      <c r="E93" s="225">
        <v>19.79</v>
      </c>
      <c r="F93" s="225">
        <v>19.79</v>
      </c>
      <c r="G93" s="225">
        <v>19.79</v>
      </c>
      <c r="H93" s="126"/>
    </row>
    <row r="94" spans="2:8" x14ac:dyDescent="0.2">
      <c r="B94" s="126"/>
      <c r="C94" s="126" t="s">
        <v>272</v>
      </c>
      <c r="D94" s="126" t="s">
        <v>273</v>
      </c>
      <c r="E94" s="225">
        <v>33.299999999999997</v>
      </c>
      <c r="F94" s="225">
        <v>36.56</v>
      </c>
      <c r="G94" s="225">
        <v>37.72</v>
      </c>
      <c r="H94" s="126"/>
    </row>
    <row r="95" spans="2:8" x14ac:dyDescent="0.2">
      <c r="B95" s="126"/>
      <c r="C95" s="126" t="s">
        <v>274</v>
      </c>
      <c r="D95" s="126" t="s">
        <v>268</v>
      </c>
      <c r="E95" s="225">
        <v>15.79</v>
      </c>
      <c r="F95" s="225">
        <v>15.79</v>
      </c>
      <c r="G95" s="225">
        <v>15.79</v>
      </c>
      <c r="H95" s="126"/>
    </row>
    <row r="96" spans="2:8" x14ac:dyDescent="0.2">
      <c r="B96" s="126"/>
      <c r="C96" s="126"/>
      <c r="D96" s="126"/>
      <c r="E96" s="225"/>
      <c r="F96" s="225"/>
      <c r="G96" s="225"/>
      <c r="H96" s="126"/>
    </row>
    <row r="97" spans="2:8" x14ac:dyDescent="0.2">
      <c r="B97" s="126"/>
      <c r="C97" s="126" t="s">
        <v>275</v>
      </c>
      <c r="D97" s="126" t="s">
        <v>276</v>
      </c>
      <c r="E97" s="225">
        <v>5.82</v>
      </c>
      <c r="F97" s="225">
        <v>5.91</v>
      </c>
      <c r="G97" s="225">
        <v>5.8</v>
      </c>
      <c r="H97" s="126"/>
    </row>
    <row r="98" spans="2:8" x14ac:dyDescent="0.2">
      <c r="B98" s="126"/>
      <c r="C98" s="126" t="s">
        <v>277</v>
      </c>
      <c r="D98" s="126" t="s">
        <v>276</v>
      </c>
      <c r="E98" s="225">
        <v>6.11</v>
      </c>
      <c r="F98" s="225">
        <v>6.11</v>
      </c>
      <c r="G98" s="225">
        <v>6.04</v>
      </c>
      <c r="H98" s="126"/>
    </row>
    <row r="99" spans="2:8" x14ac:dyDescent="0.2">
      <c r="B99" s="126"/>
      <c r="C99" s="126" t="s">
        <v>278</v>
      </c>
      <c r="D99" s="126" t="s">
        <v>276</v>
      </c>
      <c r="E99" s="225">
        <v>6.5</v>
      </c>
      <c r="F99" s="225">
        <v>5.48</v>
      </c>
      <c r="G99" s="225">
        <v>5.98</v>
      </c>
      <c r="H99" s="126"/>
    </row>
    <row r="100" spans="2:8" x14ac:dyDescent="0.2">
      <c r="B100" s="126"/>
      <c r="C100" s="126"/>
      <c r="D100" s="126"/>
      <c r="E100" s="225"/>
      <c r="F100" s="225"/>
      <c r="G100" s="225"/>
      <c r="H100" s="126"/>
    </row>
    <row r="101" spans="2:8" x14ac:dyDescent="0.2">
      <c r="B101" s="126"/>
      <c r="C101" s="126" t="s">
        <v>279</v>
      </c>
      <c r="D101" s="126" t="s">
        <v>280</v>
      </c>
      <c r="E101" s="225">
        <v>4.5599999999999996</v>
      </c>
      <c r="F101" s="225">
        <v>5.23</v>
      </c>
      <c r="G101" s="225">
        <v>4.76</v>
      </c>
      <c r="H101" s="126"/>
    </row>
    <row r="102" spans="2:8" x14ac:dyDescent="0.2">
      <c r="B102" s="126"/>
      <c r="C102" s="126"/>
      <c r="D102" s="126"/>
      <c r="E102" s="225"/>
      <c r="F102" s="225"/>
      <c r="G102" s="225"/>
      <c r="H102" s="126"/>
    </row>
    <row r="103" spans="2:8" x14ac:dyDescent="0.2">
      <c r="B103" s="126"/>
      <c r="C103" s="126" t="s">
        <v>281</v>
      </c>
      <c r="D103" s="126" t="s">
        <v>282</v>
      </c>
      <c r="E103" s="225">
        <v>2649.88</v>
      </c>
      <c r="F103" s="225">
        <v>2471.4499999999998</v>
      </c>
      <c r="G103" s="225">
        <v>2552.34</v>
      </c>
      <c r="H103" s="126"/>
    </row>
    <row r="104" spans="2:8" x14ac:dyDescent="0.2">
      <c r="B104" s="126"/>
      <c r="C104" s="128"/>
      <c r="D104" s="128"/>
      <c r="E104" s="128"/>
      <c r="F104" s="128"/>
      <c r="G104" s="128"/>
      <c r="H104" s="126"/>
    </row>
  </sheetData>
  <mergeCells count="6">
    <mergeCell ref="C2:G2"/>
    <mergeCell ref="E64:F64"/>
    <mergeCell ref="C61:F61"/>
    <mergeCell ref="C62:F62"/>
    <mergeCell ref="E5:G5"/>
    <mergeCell ref="C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FC6E-EC41-4F0A-AD9F-D0C29EF0C090}">
  <dimension ref="C2:H222"/>
  <sheetViews>
    <sheetView workbookViewId="0">
      <selection activeCell="L21" sqref="L21"/>
    </sheetView>
  </sheetViews>
  <sheetFormatPr defaultColWidth="9.140625" defaultRowHeight="14.25" x14ac:dyDescent="0.2"/>
  <cols>
    <col min="1" max="1" width="8" style="95" customWidth="1"/>
    <col min="2" max="2" width="2.85546875" style="95" customWidth="1"/>
    <col min="3" max="3" width="7.85546875" style="95" customWidth="1"/>
    <col min="4" max="4" width="9.140625" style="95"/>
    <col min="5" max="5" width="9.42578125" style="95" bestFit="1" customWidth="1"/>
    <col min="6" max="6" width="2.5703125" style="95" customWidth="1"/>
    <col min="7" max="7" width="5.140625" style="95" customWidth="1"/>
    <col min="8" max="8" width="20.42578125" style="95" customWidth="1"/>
    <col min="9" max="9" width="2.85546875" style="95" customWidth="1"/>
    <col min="10" max="256" width="9.140625" style="95"/>
    <col min="257" max="257" width="8" style="95" customWidth="1"/>
    <col min="258" max="258" width="2.85546875" style="95" customWidth="1"/>
    <col min="259" max="259" width="7.85546875" style="95" customWidth="1"/>
    <col min="260" max="260" width="9.140625" style="95"/>
    <col min="261" max="261" width="9.42578125" style="95" bestFit="1" customWidth="1"/>
    <col min="262" max="262" width="2.5703125" style="95" customWidth="1"/>
    <col min="263" max="263" width="5.140625" style="95" customWidth="1"/>
    <col min="264" max="264" width="20.42578125" style="95" customWidth="1"/>
    <col min="265" max="512" width="9.140625" style="95"/>
    <col min="513" max="513" width="8" style="95" customWidth="1"/>
    <col min="514" max="514" width="2.85546875" style="95" customWidth="1"/>
    <col min="515" max="515" width="7.85546875" style="95" customWidth="1"/>
    <col min="516" max="516" width="9.140625" style="95"/>
    <col min="517" max="517" width="9.42578125" style="95" bestFit="1" customWidth="1"/>
    <col min="518" max="518" width="2.5703125" style="95" customWidth="1"/>
    <col min="519" max="519" width="5.140625" style="95" customWidth="1"/>
    <col min="520" max="520" width="20.42578125" style="95" customWidth="1"/>
    <col min="521" max="768" width="9.140625" style="95"/>
    <col min="769" max="769" width="8" style="95" customWidth="1"/>
    <col min="770" max="770" width="2.85546875" style="95" customWidth="1"/>
    <col min="771" max="771" width="7.85546875" style="95" customWidth="1"/>
    <col min="772" max="772" width="9.140625" style="95"/>
    <col min="773" max="773" width="9.42578125" style="95" bestFit="1" customWidth="1"/>
    <col min="774" max="774" width="2.5703125" style="95" customWidth="1"/>
    <col min="775" max="775" width="5.140625" style="95" customWidth="1"/>
    <col min="776" max="776" width="20.42578125" style="95" customWidth="1"/>
    <col min="777" max="1024" width="9.140625" style="95"/>
    <col min="1025" max="1025" width="8" style="95" customWidth="1"/>
    <col min="1026" max="1026" width="2.85546875" style="95" customWidth="1"/>
    <col min="1027" max="1027" width="7.85546875" style="95" customWidth="1"/>
    <col min="1028" max="1028" width="9.140625" style="95"/>
    <col min="1029" max="1029" width="9.42578125" style="95" bestFit="1" customWidth="1"/>
    <col min="1030" max="1030" width="2.5703125" style="95" customWidth="1"/>
    <col min="1031" max="1031" width="5.140625" style="95" customWidth="1"/>
    <col min="1032" max="1032" width="20.42578125" style="95" customWidth="1"/>
    <col min="1033" max="1280" width="9.140625" style="95"/>
    <col min="1281" max="1281" width="8" style="95" customWidth="1"/>
    <col min="1282" max="1282" width="2.85546875" style="95" customWidth="1"/>
    <col min="1283" max="1283" width="7.85546875" style="95" customWidth="1"/>
    <col min="1284" max="1284" width="9.140625" style="95"/>
    <col min="1285" max="1285" width="9.42578125" style="95" bestFit="1" customWidth="1"/>
    <col min="1286" max="1286" width="2.5703125" style="95" customWidth="1"/>
    <col min="1287" max="1287" width="5.140625" style="95" customWidth="1"/>
    <col min="1288" max="1288" width="20.42578125" style="95" customWidth="1"/>
    <col min="1289" max="1536" width="9.140625" style="95"/>
    <col min="1537" max="1537" width="8" style="95" customWidth="1"/>
    <col min="1538" max="1538" width="2.85546875" style="95" customWidth="1"/>
    <col min="1539" max="1539" width="7.85546875" style="95" customWidth="1"/>
    <col min="1540" max="1540" width="9.140625" style="95"/>
    <col min="1541" max="1541" width="9.42578125" style="95" bestFit="1" customWidth="1"/>
    <col min="1542" max="1542" width="2.5703125" style="95" customWidth="1"/>
    <col min="1543" max="1543" width="5.140625" style="95" customWidth="1"/>
    <col min="1544" max="1544" width="20.42578125" style="95" customWidth="1"/>
    <col min="1545" max="1792" width="9.140625" style="95"/>
    <col min="1793" max="1793" width="8" style="95" customWidth="1"/>
    <col min="1794" max="1794" width="2.85546875" style="95" customWidth="1"/>
    <col min="1795" max="1795" width="7.85546875" style="95" customWidth="1"/>
    <col min="1796" max="1796" width="9.140625" style="95"/>
    <col min="1797" max="1797" width="9.42578125" style="95" bestFit="1" customWidth="1"/>
    <col min="1798" max="1798" width="2.5703125" style="95" customWidth="1"/>
    <col min="1799" max="1799" width="5.140625" style="95" customWidth="1"/>
    <col min="1800" max="1800" width="20.42578125" style="95" customWidth="1"/>
    <col min="1801" max="2048" width="9.140625" style="95"/>
    <col min="2049" max="2049" width="8" style="95" customWidth="1"/>
    <col min="2050" max="2050" width="2.85546875" style="95" customWidth="1"/>
    <col min="2051" max="2051" width="7.85546875" style="95" customWidth="1"/>
    <col min="2052" max="2052" width="9.140625" style="95"/>
    <col min="2053" max="2053" width="9.42578125" style="95" bestFit="1" customWidth="1"/>
    <col min="2054" max="2054" width="2.5703125" style="95" customWidth="1"/>
    <col min="2055" max="2055" width="5.140625" style="95" customWidth="1"/>
    <col min="2056" max="2056" width="20.42578125" style="95" customWidth="1"/>
    <col min="2057" max="2304" width="9.140625" style="95"/>
    <col min="2305" max="2305" width="8" style="95" customWidth="1"/>
    <col min="2306" max="2306" width="2.85546875" style="95" customWidth="1"/>
    <col min="2307" max="2307" width="7.85546875" style="95" customWidth="1"/>
    <col min="2308" max="2308" width="9.140625" style="95"/>
    <col min="2309" max="2309" width="9.42578125" style="95" bestFit="1" customWidth="1"/>
    <col min="2310" max="2310" width="2.5703125" style="95" customWidth="1"/>
    <col min="2311" max="2311" width="5.140625" style="95" customWidth="1"/>
    <col min="2312" max="2312" width="20.42578125" style="95" customWidth="1"/>
    <col min="2313" max="2560" width="9.140625" style="95"/>
    <col min="2561" max="2561" width="8" style="95" customWidth="1"/>
    <col min="2562" max="2562" width="2.85546875" style="95" customWidth="1"/>
    <col min="2563" max="2563" width="7.85546875" style="95" customWidth="1"/>
    <col min="2564" max="2564" width="9.140625" style="95"/>
    <col min="2565" max="2565" width="9.42578125" style="95" bestFit="1" customWidth="1"/>
    <col min="2566" max="2566" width="2.5703125" style="95" customWidth="1"/>
    <col min="2567" max="2567" width="5.140625" style="95" customWidth="1"/>
    <col min="2568" max="2568" width="20.42578125" style="95" customWidth="1"/>
    <col min="2569" max="2816" width="9.140625" style="95"/>
    <col min="2817" max="2817" width="8" style="95" customWidth="1"/>
    <col min="2818" max="2818" width="2.85546875" style="95" customWidth="1"/>
    <col min="2819" max="2819" width="7.85546875" style="95" customWidth="1"/>
    <col min="2820" max="2820" width="9.140625" style="95"/>
    <col min="2821" max="2821" width="9.42578125" style="95" bestFit="1" customWidth="1"/>
    <col min="2822" max="2822" width="2.5703125" style="95" customWidth="1"/>
    <col min="2823" max="2823" width="5.140625" style="95" customWidth="1"/>
    <col min="2824" max="2824" width="20.42578125" style="95" customWidth="1"/>
    <col min="2825" max="3072" width="9.140625" style="95"/>
    <col min="3073" max="3073" width="8" style="95" customWidth="1"/>
    <col min="3074" max="3074" width="2.85546875" style="95" customWidth="1"/>
    <col min="3075" max="3075" width="7.85546875" style="95" customWidth="1"/>
    <col min="3076" max="3076" width="9.140625" style="95"/>
    <col min="3077" max="3077" width="9.42578125" style="95" bestFit="1" customWidth="1"/>
    <col min="3078" max="3078" width="2.5703125" style="95" customWidth="1"/>
    <col min="3079" max="3079" width="5.140625" style="95" customWidth="1"/>
    <col min="3080" max="3080" width="20.42578125" style="95" customWidth="1"/>
    <col min="3081" max="3328" width="9.140625" style="95"/>
    <col min="3329" max="3329" width="8" style="95" customWidth="1"/>
    <col min="3330" max="3330" width="2.85546875" style="95" customWidth="1"/>
    <col min="3331" max="3331" width="7.85546875" style="95" customWidth="1"/>
    <col min="3332" max="3332" width="9.140625" style="95"/>
    <col min="3333" max="3333" width="9.42578125" style="95" bestFit="1" customWidth="1"/>
    <col min="3334" max="3334" width="2.5703125" style="95" customWidth="1"/>
    <col min="3335" max="3335" width="5.140625" style="95" customWidth="1"/>
    <col min="3336" max="3336" width="20.42578125" style="95" customWidth="1"/>
    <col min="3337" max="3584" width="9.140625" style="95"/>
    <col min="3585" max="3585" width="8" style="95" customWidth="1"/>
    <col min="3586" max="3586" width="2.85546875" style="95" customWidth="1"/>
    <col min="3587" max="3587" width="7.85546875" style="95" customWidth="1"/>
    <col min="3588" max="3588" width="9.140625" style="95"/>
    <col min="3589" max="3589" width="9.42578125" style="95" bestFit="1" customWidth="1"/>
    <col min="3590" max="3590" width="2.5703125" style="95" customWidth="1"/>
    <col min="3591" max="3591" width="5.140625" style="95" customWidth="1"/>
    <col min="3592" max="3592" width="20.42578125" style="95" customWidth="1"/>
    <col min="3593" max="3840" width="9.140625" style="95"/>
    <col min="3841" max="3841" width="8" style="95" customWidth="1"/>
    <col min="3842" max="3842" width="2.85546875" style="95" customWidth="1"/>
    <col min="3843" max="3843" width="7.85546875" style="95" customWidth="1"/>
    <col min="3844" max="3844" width="9.140625" style="95"/>
    <col min="3845" max="3845" width="9.42578125" style="95" bestFit="1" customWidth="1"/>
    <col min="3846" max="3846" width="2.5703125" style="95" customWidth="1"/>
    <col min="3847" max="3847" width="5.140625" style="95" customWidth="1"/>
    <col min="3848" max="3848" width="20.42578125" style="95" customWidth="1"/>
    <col min="3849" max="4096" width="9.140625" style="95"/>
    <col min="4097" max="4097" width="8" style="95" customWidth="1"/>
    <col min="4098" max="4098" width="2.85546875" style="95" customWidth="1"/>
    <col min="4099" max="4099" width="7.85546875" style="95" customWidth="1"/>
    <col min="4100" max="4100" width="9.140625" style="95"/>
    <col min="4101" max="4101" width="9.42578125" style="95" bestFit="1" customWidth="1"/>
    <col min="4102" max="4102" width="2.5703125" style="95" customWidth="1"/>
    <col min="4103" max="4103" width="5.140625" style="95" customWidth="1"/>
    <col min="4104" max="4104" width="20.42578125" style="95" customWidth="1"/>
    <col min="4105" max="4352" width="9.140625" style="95"/>
    <col min="4353" max="4353" width="8" style="95" customWidth="1"/>
    <col min="4354" max="4354" width="2.85546875" style="95" customWidth="1"/>
    <col min="4355" max="4355" width="7.85546875" style="95" customWidth="1"/>
    <col min="4356" max="4356" width="9.140625" style="95"/>
    <col min="4357" max="4357" width="9.42578125" style="95" bestFit="1" customWidth="1"/>
    <col min="4358" max="4358" width="2.5703125" style="95" customWidth="1"/>
    <col min="4359" max="4359" width="5.140625" style="95" customWidth="1"/>
    <col min="4360" max="4360" width="20.42578125" style="95" customWidth="1"/>
    <col min="4361" max="4608" width="9.140625" style="95"/>
    <col min="4609" max="4609" width="8" style="95" customWidth="1"/>
    <col min="4610" max="4610" width="2.85546875" style="95" customWidth="1"/>
    <col min="4611" max="4611" width="7.85546875" style="95" customWidth="1"/>
    <col min="4612" max="4612" width="9.140625" style="95"/>
    <col min="4613" max="4613" width="9.42578125" style="95" bestFit="1" customWidth="1"/>
    <col min="4614" max="4614" width="2.5703125" style="95" customWidth="1"/>
    <col min="4615" max="4615" width="5.140625" style="95" customWidth="1"/>
    <col min="4616" max="4616" width="20.42578125" style="95" customWidth="1"/>
    <col min="4617" max="4864" width="9.140625" style="95"/>
    <col min="4865" max="4865" width="8" style="95" customWidth="1"/>
    <col min="4866" max="4866" width="2.85546875" style="95" customWidth="1"/>
    <col min="4867" max="4867" width="7.85546875" style="95" customWidth="1"/>
    <col min="4868" max="4868" width="9.140625" style="95"/>
    <col min="4869" max="4869" width="9.42578125" style="95" bestFit="1" customWidth="1"/>
    <col min="4870" max="4870" width="2.5703125" style="95" customWidth="1"/>
    <col min="4871" max="4871" width="5.140625" style="95" customWidth="1"/>
    <col min="4872" max="4872" width="20.42578125" style="95" customWidth="1"/>
    <col min="4873" max="5120" width="9.140625" style="95"/>
    <col min="5121" max="5121" width="8" style="95" customWidth="1"/>
    <col min="5122" max="5122" width="2.85546875" style="95" customWidth="1"/>
    <col min="5123" max="5123" width="7.85546875" style="95" customWidth="1"/>
    <col min="5124" max="5124" width="9.140625" style="95"/>
    <col min="5125" max="5125" width="9.42578125" style="95" bestFit="1" customWidth="1"/>
    <col min="5126" max="5126" width="2.5703125" style="95" customWidth="1"/>
    <col min="5127" max="5127" width="5.140625" style="95" customWidth="1"/>
    <col min="5128" max="5128" width="20.42578125" style="95" customWidth="1"/>
    <col min="5129" max="5376" width="9.140625" style="95"/>
    <col min="5377" max="5377" width="8" style="95" customWidth="1"/>
    <col min="5378" max="5378" width="2.85546875" style="95" customWidth="1"/>
    <col min="5379" max="5379" width="7.85546875" style="95" customWidth="1"/>
    <col min="5380" max="5380" width="9.140625" style="95"/>
    <col min="5381" max="5381" width="9.42578125" style="95" bestFit="1" customWidth="1"/>
    <col min="5382" max="5382" width="2.5703125" style="95" customWidth="1"/>
    <col min="5383" max="5383" width="5.140625" style="95" customWidth="1"/>
    <col min="5384" max="5384" width="20.42578125" style="95" customWidth="1"/>
    <col min="5385" max="5632" width="9.140625" style="95"/>
    <col min="5633" max="5633" width="8" style="95" customWidth="1"/>
    <col min="5634" max="5634" width="2.85546875" style="95" customWidth="1"/>
    <col min="5635" max="5635" width="7.85546875" style="95" customWidth="1"/>
    <col min="5636" max="5636" width="9.140625" style="95"/>
    <col min="5637" max="5637" width="9.42578125" style="95" bestFit="1" customWidth="1"/>
    <col min="5638" max="5638" width="2.5703125" style="95" customWidth="1"/>
    <col min="5639" max="5639" width="5.140625" style="95" customWidth="1"/>
    <col min="5640" max="5640" width="20.42578125" style="95" customWidth="1"/>
    <col min="5641" max="5888" width="9.140625" style="95"/>
    <col min="5889" max="5889" width="8" style="95" customWidth="1"/>
    <col min="5890" max="5890" width="2.85546875" style="95" customWidth="1"/>
    <col min="5891" max="5891" width="7.85546875" style="95" customWidth="1"/>
    <col min="5892" max="5892" width="9.140625" style="95"/>
    <col min="5893" max="5893" width="9.42578125" style="95" bestFit="1" customWidth="1"/>
    <col min="5894" max="5894" width="2.5703125" style="95" customWidth="1"/>
    <col min="5895" max="5895" width="5.140625" style="95" customWidth="1"/>
    <col min="5896" max="5896" width="20.42578125" style="95" customWidth="1"/>
    <col min="5897" max="6144" width="9.140625" style="95"/>
    <col min="6145" max="6145" width="8" style="95" customWidth="1"/>
    <col min="6146" max="6146" width="2.85546875" style="95" customWidth="1"/>
    <col min="6147" max="6147" width="7.85546875" style="95" customWidth="1"/>
    <col min="6148" max="6148" width="9.140625" style="95"/>
    <col min="6149" max="6149" width="9.42578125" style="95" bestFit="1" customWidth="1"/>
    <col min="6150" max="6150" width="2.5703125" style="95" customWidth="1"/>
    <col min="6151" max="6151" width="5.140625" style="95" customWidth="1"/>
    <col min="6152" max="6152" width="20.42578125" style="95" customWidth="1"/>
    <col min="6153" max="6400" width="9.140625" style="95"/>
    <col min="6401" max="6401" width="8" style="95" customWidth="1"/>
    <col min="6402" max="6402" width="2.85546875" style="95" customWidth="1"/>
    <col min="6403" max="6403" width="7.85546875" style="95" customWidth="1"/>
    <col min="6404" max="6404" width="9.140625" style="95"/>
    <col min="6405" max="6405" width="9.42578125" style="95" bestFit="1" customWidth="1"/>
    <col min="6406" max="6406" width="2.5703125" style="95" customWidth="1"/>
    <col min="6407" max="6407" width="5.140625" style="95" customWidth="1"/>
    <col min="6408" max="6408" width="20.42578125" style="95" customWidth="1"/>
    <col min="6409" max="6656" width="9.140625" style="95"/>
    <col min="6657" max="6657" width="8" style="95" customWidth="1"/>
    <col min="6658" max="6658" width="2.85546875" style="95" customWidth="1"/>
    <col min="6659" max="6659" width="7.85546875" style="95" customWidth="1"/>
    <col min="6660" max="6660" width="9.140625" style="95"/>
    <col min="6661" max="6661" width="9.42578125" style="95" bestFit="1" customWidth="1"/>
    <col min="6662" max="6662" width="2.5703125" style="95" customWidth="1"/>
    <col min="6663" max="6663" width="5.140625" style="95" customWidth="1"/>
    <col min="6664" max="6664" width="20.42578125" style="95" customWidth="1"/>
    <col min="6665" max="6912" width="9.140625" style="95"/>
    <col min="6913" max="6913" width="8" style="95" customWidth="1"/>
    <col min="6914" max="6914" width="2.85546875" style="95" customWidth="1"/>
    <col min="6915" max="6915" width="7.85546875" style="95" customWidth="1"/>
    <col min="6916" max="6916" width="9.140625" style="95"/>
    <col min="6917" max="6917" width="9.42578125" style="95" bestFit="1" customWidth="1"/>
    <col min="6918" max="6918" width="2.5703125" style="95" customWidth="1"/>
    <col min="6919" max="6919" width="5.140625" style="95" customWidth="1"/>
    <col min="6920" max="6920" width="20.42578125" style="95" customWidth="1"/>
    <col min="6921" max="7168" width="9.140625" style="95"/>
    <col min="7169" max="7169" width="8" style="95" customWidth="1"/>
    <col min="7170" max="7170" width="2.85546875" style="95" customWidth="1"/>
    <col min="7171" max="7171" width="7.85546875" style="95" customWidth="1"/>
    <col min="7172" max="7172" width="9.140625" style="95"/>
    <col min="7173" max="7173" width="9.42578125" style="95" bestFit="1" customWidth="1"/>
    <col min="7174" max="7174" width="2.5703125" style="95" customWidth="1"/>
    <col min="7175" max="7175" width="5.140625" style="95" customWidth="1"/>
    <col min="7176" max="7176" width="20.42578125" style="95" customWidth="1"/>
    <col min="7177" max="7424" width="9.140625" style="95"/>
    <col min="7425" max="7425" width="8" style="95" customWidth="1"/>
    <col min="7426" max="7426" width="2.85546875" style="95" customWidth="1"/>
    <col min="7427" max="7427" width="7.85546875" style="95" customWidth="1"/>
    <col min="7428" max="7428" width="9.140625" style="95"/>
    <col min="7429" max="7429" width="9.42578125" style="95" bestFit="1" customWidth="1"/>
    <col min="7430" max="7430" width="2.5703125" style="95" customWidth="1"/>
    <col min="7431" max="7431" width="5.140625" style="95" customWidth="1"/>
    <col min="7432" max="7432" width="20.42578125" style="95" customWidth="1"/>
    <col min="7433" max="7680" width="9.140625" style="95"/>
    <col min="7681" max="7681" width="8" style="95" customWidth="1"/>
    <col min="7682" max="7682" width="2.85546875" style="95" customWidth="1"/>
    <col min="7683" max="7683" width="7.85546875" style="95" customWidth="1"/>
    <col min="7684" max="7684" width="9.140625" style="95"/>
    <col min="7685" max="7685" width="9.42578125" style="95" bestFit="1" customWidth="1"/>
    <col min="7686" max="7686" width="2.5703125" style="95" customWidth="1"/>
    <col min="7687" max="7687" width="5.140625" style="95" customWidth="1"/>
    <col min="7688" max="7688" width="20.42578125" style="95" customWidth="1"/>
    <col min="7689" max="7936" width="9.140625" style="95"/>
    <col min="7937" max="7937" width="8" style="95" customWidth="1"/>
    <col min="7938" max="7938" width="2.85546875" style="95" customWidth="1"/>
    <col min="7939" max="7939" width="7.85546875" style="95" customWidth="1"/>
    <col min="7940" max="7940" width="9.140625" style="95"/>
    <col min="7941" max="7941" width="9.42578125" style="95" bestFit="1" customWidth="1"/>
    <col min="7942" max="7942" width="2.5703125" style="95" customWidth="1"/>
    <col min="7943" max="7943" width="5.140625" style="95" customWidth="1"/>
    <col min="7944" max="7944" width="20.42578125" style="95" customWidth="1"/>
    <col min="7945" max="8192" width="9.140625" style="95"/>
    <col min="8193" max="8193" width="8" style="95" customWidth="1"/>
    <col min="8194" max="8194" width="2.85546875" style="95" customWidth="1"/>
    <col min="8195" max="8195" width="7.85546875" style="95" customWidth="1"/>
    <col min="8196" max="8196" width="9.140625" style="95"/>
    <col min="8197" max="8197" width="9.42578125" style="95" bestFit="1" customWidth="1"/>
    <col min="8198" max="8198" width="2.5703125" style="95" customWidth="1"/>
    <col min="8199" max="8199" width="5.140625" style="95" customWidth="1"/>
    <col min="8200" max="8200" width="20.42578125" style="95" customWidth="1"/>
    <col min="8201" max="8448" width="9.140625" style="95"/>
    <col min="8449" max="8449" width="8" style="95" customWidth="1"/>
    <col min="8450" max="8450" width="2.85546875" style="95" customWidth="1"/>
    <col min="8451" max="8451" width="7.85546875" style="95" customWidth="1"/>
    <col min="8452" max="8452" width="9.140625" style="95"/>
    <col min="8453" max="8453" width="9.42578125" style="95" bestFit="1" customWidth="1"/>
    <col min="8454" max="8454" width="2.5703125" style="95" customWidth="1"/>
    <col min="8455" max="8455" width="5.140625" style="95" customWidth="1"/>
    <col min="8456" max="8456" width="20.42578125" style="95" customWidth="1"/>
    <col min="8457" max="8704" width="9.140625" style="95"/>
    <col min="8705" max="8705" width="8" style="95" customWidth="1"/>
    <col min="8706" max="8706" width="2.85546875" style="95" customWidth="1"/>
    <col min="8707" max="8707" width="7.85546875" style="95" customWidth="1"/>
    <col min="8708" max="8708" width="9.140625" style="95"/>
    <col min="8709" max="8709" width="9.42578125" style="95" bestFit="1" customWidth="1"/>
    <col min="8710" max="8710" width="2.5703125" style="95" customWidth="1"/>
    <col min="8711" max="8711" width="5.140625" style="95" customWidth="1"/>
    <col min="8712" max="8712" width="20.42578125" style="95" customWidth="1"/>
    <col min="8713" max="8960" width="9.140625" style="95"/>
    <col min="8961" max="8961" width="8" style="95" customWidth="1"/>
    <col min="8962" max="8962" width="2.85546875" style="95" customWidth="1"/>
    <col min="8963" max="8963" width="7.85546875" style="95" customWidth="1"/>
    <col min="8964" max="8964" width="9.140625" style="95"/>
    <col min="8965" max="8965" width="9.42578125" style="95" bestFit="1" customWidth="1"/>
    <col min="8966" max="8966" width="2.5703125" style="95" customWidth="1"/>
    <col min="8967" max="8967" width="5.140625" style="95" customWidth="1"/>
    <col min="8968" max="8968" width="20.42578125" style="95" customWidth="1"/>
    <col min="8969" max="9216" width="9.140625" style="95"/>
    <col min="9217" max="9217" width="8" style="95" customWidth="1"/>
    <col min="9218" max="9218" width="2.85546875" style="95" customWidth="1"/>
    <col min="9219" max="9219" width="7.85546875" style="95" customWidth="1"/>
    <col min="9220" max="9220" width="9.140625" style="95"/>
    <col min="9221" max="9221" width="9.42578125" style="95" bestFit="1" customWidth="1"/>
    <col min="9222" max="9222" width="2.5703125" style="95" customWidth="1"/>
    <col min="9223" max="9223" width="5.140625" style="95" customWidth="1"/>
    <col min="9224" max="9224" width="20.42578125" style="95" customWidth="1"/>
    <col min="9225" max="9472" width="9.140625" style="95"/>
    <col min="9473" max="9473" width="8" style="95" customWidth="1"/>
    <col min="9474" max="9474" width="2.85546875" style="95" customWidth="1"/>
    <col min="9475" max="9475" width="7.85546875" style="95" customWidth="1"/>
    <col min="9476" max="9476" width="9.140625" style="95"/>
    <col min="9477" max="9477" width="9.42578125" style="95" bestFit="1" customWidth="1"/>
    <col min="9478" max="9478" width="2.5703125" style="95" customWidth="1"/>
    <col min="9479" max="9479" width="5.140625" style="95" customWidth="1"/>
    <col min="9480" max="9480" width="20.42578125" style="95" customWidth="1"/>
    <col min="9481" max="9728" width="9.140625" style="95"/>
    <col min="9729" max="9729" width="8" style="95" customWidth="1"/>
    <col min="9730" max="9730" width="2.85546875" style="95" customWidth="1"/>
    <col min="9731" max="9731" width="7.85546875" style="95" customWidth="1"/>
    <col min="9732" max="9732" width="9.140625" style="95"/>
    <col min="9733" max="9733" width="9.42578125" style="95" bestFit="1" customWidth="1"/>
    <col min="9734" max="9734" width="2.5703125" style="95" customWidth="1"/>
    <col min="9735" max="9735" width="5.140625" style="95" customWidth="1"/>
    <col min="9736" max="9736" width="20.42578125" style="95" customWidth="1"/>
    <col min="9737" max="9984" width="9.140625" style="95"/>
    <col min="9985" max="9985" width="8" style="95" customWidth="1"/>
    <col min="9986" max="9986" width="2.85546875" style="95" customWidth="1"/>
    <col min="9987" max="9987" width="7.85546875" style="95" customWidth="1"/>
    <col min="9988" max="9988" width="9.140625" style="95"/>
    <col min="9989" max="9989" width="9.42578125" style="95" bestFit="1" customWidth="1"/>
    <col min="9990" max="9990" width="2.5703125" style="95" customWidth="1"/>
    <col min="9991" max="9991" width="5.140625" style="95" customWidth="1"/>
    <col min="9992" max="9992" width="20.42578125" style="95" customWidth="1"/>
    <col min="9993" max="10240" width="9.140625" style="95"/>
    <col min="10241" max="10241" width="8" style="95" customWidth="1"/>
    <col min="10242" max="10242" width="2.85546875" style="95" customWidth="1"/>
    <col min="10243" max="10243" width="7.85546875" style="95" customWidth="1"/>
    <col min="10244" max="10244" width="9.140625" style="95"/>
    <col min="10245" max="10245" width="9.42578125" style="95" bestFit="1" customWidth="1"/>
    <col min="10246" max="10246" width="2.5703125" style="95" customWidth="1"/>
    <col min="10247" max="10247" width="5.140625" style="95" customWidth="1"/>
    <col min="10248" max="10248" width="20.42578125" style="95" customWidth="1"/>
    <col min="10249" max="10496" width="9.140625" style="95"/>
    <col min="10497" max="10497" width="8" style="95" customWidth="1"/>
    <col min="10498" max="10498" width="2.85546875" style="95" customWidth="1"/>
    <col min="10499" max="10499" width="7.85546875" style="95" customWidth="1"/>
    <col min="10500" max="10500" width="9.140625" style="95"/>
    <col min="10501" max="10501" width="9.42578125" style="95" bestFit="1" customWidth="1"/>
    <col min="10502" max="10502" width="2.5703125" style="95" customWidth="1"/>
    <col min="10503" max="10503" width="5.140625" style="95" customWidth="1"/>
    <col min="10504" max="10504" width="20.42578125" style="95" customWidth="1"/>
    <col min="10505" max="10752" width="9.140625" style="95"/>
    <col min="10753" max="10753" width="8" style="95" customWidth="1"/>
    <col min="10754" max="10754" width="2.85546875" style="95" customWidth="1"/>
    <col min="10755" max="10755" width="7.85546875" style="95" customWidth="1"/>
    <col min="10756" max="10756" width="9.140625" style="95"/>
    <col min="10757" max="10757" width="9.42578125" style="95" bestFit="1" customWidth="1"/>
    <col min="10758" max="10758" width="2.5703125" style="95" customWidth="1"/>
    <col min="10759" max="10759" width="5.140625" style="95" customWidth="1"/>
    <col min="10760" max="10760" width="20.42578125" style="95" customWidth="1"/>
    <col min="10761" max="11008" width="9.140625" style="95"/>
    <col min="11009" max="11009" width="8" style="95" customWidth="1"/>
    <col min="11010" max="11010" width="2.85546875" style="95" customWidth="1"/>
    <col min="11011" max="11011" width="7.85546875" style="95" customWidth="1"/>
    <col min="11012" max="11012" width="9.140625" style="95"/>
    <col min="11013" max="11013" width="9.42578125" style="95" bestFit="1" customWidth="1"/>
    <col min="11014" max="11014" width="2.5703125" style="95" customWidth="1"/>
    <col min="11015" max="11015" width="5.140625" style="95" customWidth="1"/>
    <col min="11016" max="11016" width="20.42578125" style="95" customWidth="1"/>
    <col min="11017" max="11264" width="9.140625" style="95"/>
    <col min="11265" max="11265" width="8" style="95" customWidth="1"/>
    <col min="11266" max="11266" width="2.85546875" style="95" customWidth="1"/>
    <col min="11267" max="11267" width="7.85546875" style="95" customWidth="1"/>
    <col min="11268" max="11268" width="9.140625" style="95"/>
    <col min="11269" max="11269" width="9.42578125" style="95" bestFit="1" customWidth="1"/>
    <col min="11270" max="11270" width="2.5703125" style="95" customWidth="1"/>
    <col min="11271" max="11271" width="5.140625" style="95" customWidth="1"/>
    <col min="11272" max="11272" width="20.42578125" style="95" customWidth="1"/>
    <col min="11273" max="11520" width="9.140625" style="95"/>
    <col min="11521" max="11521" width="8" style="95" customWidth="1"/>
    <col min="11522" max="11522" width="2.85546875" style="95" customWidth="1"/>
    <col min="11523" max="11523" width="7.85546875" style="95" customWidth="1"/>
    <col min="11524" max="11524" width="9.140625" style="95"/>
    <col min="11525" max="11525" width="9.42578125" style="95" bestFit="1" customWidth="1"/>
    <col min="11526" max="11526" width="2.5703125" style="95" customWidth="1"/>
    <col min="11527" max="11527" width="5.140625" style="95" customWidth="1"/>
    <col min="11528" max="11528" width="20.42578125" style="95" customWidth="1"/>
    <col min="11529" max="11776" width="9.140625" style="95"/>
    <col min="11777" max="11777" width="8" style="95" customWidth="1"/>
    <col min="11778" max="11778" width="2.85546875" style="95" customWidth="1"/>
    <col min="11779" max="11779" width="7.85546875" style="95" customWidth="1"/>
    <col min="11780" max="11780" width="9.140625" style="95"/>
    <col min="11781" max="11781" width="9.42578125" style="95" bestFit="1" customWidth="1"/>
    <col min="11782" max="11782" width="2.5703125" style="95" customWidth="1"/>
    <col min="11783" max="11783" width="5.140625" style="95" customWidth="1"/>
    <col min="11784" max="11784" width="20.42578125" style="95" customWidth="1"/>
    <col min="11785" max="12032" width="9.140625" style="95"/>
    <col min="12033" max="12033" width="8" style="95" customWidth="1"/>
    <col min="12034" max="12034" width="2.85546875" style="95" customWidth="1"/>
    <col min="12035" max="12035" width="7.85546875" style="95" customWidth="1"/>
    <col min="12036" max="12036" width="9.140625" style="95"/>
    <col min="12037" max="12037" width="9.42578125" style="95" bestFit="1" customWidth="1"/>
    <col min="12038" max="12038" width="2.5703125" style="95" customWidth="1"/>
    <col min="12039" max="12039" width="5.140625" style="95" customWidth="1"/>
    <col min="12040" max="12040" width="20.42578125" style="95" customWidth="1"/>
    <col min="12041" max="12288" width="9.140625" style="95"/>
    <col min="12289" max="12289" width="8" style="95" customWidth="1"/>
    <col min="12290" max="12290" width="2.85546875" style="95" customWidth="1"/>
    <col min="12291" max="12291" width="7.85546875" style="95" customWidth="1"/>
    <col min="12292" max="12292" width="9.140625" style="95"/>
    <col min="12293" max="12293" width="9.42578125" style="95" bestFit="1" customWidth="1"/>
    <col min="12294" max="12294" width="2.5703125" style="95" customWidth="1"/>
    <col min="12295" max="12295" width="5.140625" style="95" customWidth="1"/>
    <col min="12296" max="12296" width="20.42578125" style="95" customWidth="1"/>
    <col min="12297" max="12544" width="9.140625" style="95"/>
    <col min="12545" max="12545" width="8" style="95" customWidth="1"/>
    <col min="12546" max="12546" width="2.85546875" style="95" customWidth="1"/>
    <col min="12547" max="12547" width="7.85546875" style="95" customWidth="1"/>
    <col min="12548" max="12548" width="9.140625" style="95"/>
    <col min="12549" max="12549" width="9.42578125" style="95" bestFit="1" customWidth="1"/>
    <col min="12550" max="12550" width="2.5703125" style="95" customWidth="1"/>
    <col min="12551" max="12551" width="5.140625" style="95" customWidth="1"/>
    <col min="12552" max="12552" width="20.42578125" style="95" customWidth="1"/>
    <col min="12553" max="12800" width="9.140625" style="95"/>
    <col min="12801" max="12801" width="8" style="95" customWidth="1"/>
    <col min="12802" max="12802" width="2.85546875" style="95" customWidth="1"/>
    <col min="12803" max="12803" width="7.85546875" style="95" customWidth="1"/>
    <col min="12804" max="12804" width="9.140625" style="95"/>
    <col min="12805" max="12805" width="9.42578125" style="95" bestFit="1" customWidth="1"/>
    <col min="12806" max="12806" width="2.5703125" style="95" customWidth="1"/>
    <col min="12807" max="12807" width="5.140625" style="95" customWidth="1"/>
    <col min="12808" max="12808" width="20.42578125" style="95" customWidth="1"/>
    <col min="12809" max="13056" width="9.140625" style="95"/>
    <col min="13057" max="13057" width="8" style="95" customWidth="1"/>
    <col min="13058" max="13058" width="2.85546875" style="95" customWidth="1"/>
    <col min="13059" max="13059" width="7.85546875" style="95" customWidth="1"/>
    <col min="13060" max="13060" width="9.140625" style="95"/>
    <col min="13061" max="13061" width="9.42578125" style="95" bestFit="1" customWidth="1"/>
    <col min="13062" max="13062" width="2.5703125" style="95" customWidth="1"/>
    <col min="13063" max="13063" width="5.140625" style="95" customWidth="1"/>
    <col min="13064" max="13064" width="20.42578125" style="95" customWidth="1"/>
    <col min="13065" max="13312" width="9.140625" style="95"/>
    <col min="13313" max="13313" width="8" style="95" customWidth="1"/>
    <col min="13314" max="13314" width="2.85546875" style="95" customWidth="1"/>
    <col min="13315" max="13315" width="7.85546875" style="95" customWidth="1"/>
    <col min="13316" max="13316" width="9.140625" style="95"/>
    <col min="13317" max="13317" width="9.42578125" style="95" bestFit="1" customWidth="1"/>
    <col min="13318" max="13318" width="2.5703125" style="95" customWidth="1"/>
    <col min="13319" max="13319" width="5.140625" style="95" customWidth="1"/>
    <col min="13320" max="13320" width="20.42578125" style="95" customWidth="1"/>
    <col min="13321" max="13568" width="9.140625" style="95"/>
    <col min="13569" max="13569" width="8" style="95" customWidth="1"/>
    <col min="13570" max="13570" width="2.85546875" style="95" customWidth="1"/>
    <col min="13571" max="13571" width="7.85546875" style="95" customWidth="1"/>
    <col min="13572" max="13572" width="9.140625" style="95"/>
    <col min="13573" max="13573" width="9.42578125" style="95" bestFit="1" customWidth="1"/>
    <col min="13574" max="13574" width="2.5703125" style="95" customWidth="1"/>
    <col min="13575" max="13575" width="5.140625" style="95" customWidth="1"/>
    <col min="13576" max="13576" width="20.42578125" style="95" customWidth="1"/>
    <col min="13577" max="13824" width="9.140625" style="95"/>
    <col min="13825" max="13825" width="8" style="95" customWidth="1"/>
    <col min="13826" max="13826" width="2.85546875" style="95" customWidth="1"/>
    <col min="13827" max="13827" width="7.85546875" style="95" customWidth="1"/>
    <col min="13828" max="13828" width="9.140625" style="95"/>
    <col min="13829" max="13829" width="9.42578125" style="95" bestFit="1" customWidth="1"/>
    <col min="13830" max="13830" width="2.5703125" style="95" customWidth="1"/>
    <col min="13831" max="13831" width="5.140625" style="95" customWidth="1"/>
    <col min="13832" max="13832" width="20.42578125" style="95" customWidth="1"/>
    <col min="13833" max="14080" width="9.140625" style="95"/>
    <col min="14081" max="14081" width="8" style="95" customWidth="1"/>
    <col min="14082" max="14082" width="2.85546875" style="95" customWidth="1"/>
    <col min="14083" max="14083" width="7.85546875" style="95" customWidth="1"/>
    <col min="14084" max="14084" width="9.140625" style="95"/>
    <col min="14085" max="14085" width="9.42578125" style="95" bestFit="1" customWidth="1"/>
    <col min="14086" max="14086" width="2.5703125" style="95" customWidth="1"/>
    <col min="14087" max="14087" width="5.140625" style="95" customWidth="1"/>
    <col min="14088" max="14088" width="20.42578125" style="95" customWidth="1"/>
    <col min="14089" max="14336" width="9.140625" style="95"/>
    <col min="14337" max="14337" width="8" style="95" customWidth="1"/>
    <col min="14338" max="14338" width="2.85546875" style="95" customWidth="1"/>
    <col min="14339" max="14339" width="7.85546875" style="95" customWidth="1"/>
    <col min="14340" max="14340" width="9.140625" style="95"/>
    <col min="14341" max="14341" width="9.42578125" style="95" bestFit="1" customWidth="1"/>
    <col min="14342" max="14342" width="2.5703125" style="95" customWidth="1"/>
    <col min="14343" max="14343" width="5.140625" style="95" customWidth="1"/>
    <col min="14344" max="14344" width="20.42578125" style="95" customWidth="1"/>
    <col min="14345" max="14592" width="9.140625" style="95"/>
    <col min="14593" max="14593" width="8" style="95" customWidth="1"/>
    <col min="14594" max="14594" width="2.85546875" style="95" customWidth="1"/>
    <col min="14595" max="14595" width="7.85546875" style="95" customWidth="1"/>
    <col min="14596" max="14596" width="9.140625" style="95"/>
    <col min="14597" max="14597" width="9.42578125" style="95" bestFit="1" customWidth="1"/>
    <col min="14598" max="14598" width="2.5703125" style="95" customWidth="1"/>
    <col min="14599" max="14599" width="5.140625" style="95" customWidth="1"/>
    <col min="14600" max="14600" width="20.42578125" style="95" customWidth="1"/>
    <col min="14601" max="14848" width="9.140625" style="95"/>
    <col min="14849" max="14849" width="8" style="95" customWidth="1"/>
    <col min="14850" max="14850" width="2.85546875" style="95" customWidth="1"/>
    <col min="14851" max="14851" width="7.85546875" style="95" customWidth="1"/>
    <col min="14852" max="14852" width="9.140625" style="95"/>
    <col min="14853" max="14853" width="9.42578125" style="95" bestFit="1" customWidth="1"/>
    <col min="14854" max="14854" width="2.5703125" style="95" customWidth="1"/>
    <col min="14855" max="14855" width="5.140625" style="95" customWidth="1"/>
    <col min="14856" max="14856" width="20.42578125" style="95" customWidth="1"/>
    <col min="14857" max="15104" width="9.140625" style="95"/>
    <col min="15105" max="15105" width="8" style="95" customWidth="1"/>
    <col min="15106" max="15106" width="2.85546875" style="95" customWidth="1"/>
    <col min="15107" max="15107" width="7.85546875" style="95" customWidth="1"/>
    <col min="15108" max="15108" width="9.140625" style="95"/>
    <col min="15109" max="15109" width="9.42578125" style="95" bestFit="1" customWidth="1"/>
    <col min="15110" max="15110" width="2.5703125" style="95" customWidth="1"/>
    <col min="15111" max="15111" width="5.140625" style="95" customWidth="1"/>
    <col min="15112" max="15112" width="20.42578125" style="95" customWidth="1"/>
    <col min="15113" max="15360" width="9.140625" style="95"/>
    <col min="15361" max="15361" width="8" style="95" customWidth="1"/>
    <col min="15362" max="15362" width="2.85546875" style="95" customWidth="1"/>
    <col min="15363" max="15363" width="7.85546875" style="95" customWidth="1"/>
    <col min="15364" max="15364" width="9.140625" style="95"/>
    <col min="15365" max="15365" width="9.42578125" style="95" bestFit="1" customWidth="1"/>
    <col min="15366" max="15366" width="2.5703125" style="95" customWidth="1"/>
    <col min="15367" max="15367" width="5.140625" style="95" customWidth="1"/>
    <col min="15368" max="15368" width="20.42578125" style="95" customWidth="1"/>
    <col min="15369" max="15616" width="9.140625" style="95"/>
    <col min="15617" max="15617" width="8" style="95" customWidth="1"/>
    <col min="15618" max="15618" width="2.85546875" style="95" customWidth="1"/>
    <col min="15619" max="15619" width="7.85546875" style="95" customWidth="1"/>
    <col min="15620" max="15620" width="9.140625" style="95"/>
    <col min="15621" max="15621" width="9.42578125" style="95" bestFit="1" customWidth="1"/>
    <col min="15622" max="15622" width="2.5703125" style="95" customWidth="1"/>
    <col min="15623" max="15623" width="5.140625" style="95" customWidth="1"/>
    <col min="15624" max="15624" width="20.42578125" style="95" customWidth="1"/>
    <col min="15625" max="15872" width="9.140625" style="95"/>
    <col min="15873" max="15873" width="8" style="95" customWidth="1"/>
    <col min="15874" max="15874" width="2.85546875" style="95" customWidth="1"/>
    <col min="15875" max="15875" width="7.85546875" style="95" customWidth="1"/>
    <col min="15876" max="15876" width="9.140625" style="95"/>
    <col min="15877" max="15877" width="9.42578125" style="95" bestFit="1" customWidth="1"/>
    <col min="15878" max="15878" width="2.5703125" style="95" customWidth="1"/>
    <col min="15879" max="15879" width="5.140625" style="95" customWidth="1"/>
    <col min="15880" max="15880" width="20.42578125" style="95" customWidth="1"/>
    <col min="15881" max="16128" width="9.140625" style="95"/>
    <col min="16129" max="16129" width="8" style="95" customWidth="1"/>
    <col min="16130" max="16130" width="2.85546875" style="95" customWidth="1"/>
    <col min="16131" max="16131" width="7.85546875" style="95" customWidth="1"/>
    <col min="16132" max="16132" width="9.140625" style="95"/>
    <col min="16133" max="16133" width="9.42578125" style="95" bestFit="1" customWidth="1"/>
    <col min="16134" max="16134" width="2.5703125" style="95" customWidth="1"/>
    <col min="16135" max="16135" width="5.140625" style="95" customWidth="1"/>
    <col min="16136" max="16136" width="20.42578125" style="95" customWidth="1"/>
    <col min="16137" max="16384" width="9.140625" style="95"/>
  </cols>
  <sheetData>
    <row r="2" spans="3:8" ht="15" customHeight="1" x14ac:dyDescent="0.25">
      <c r="C2" s="168" t="s">
        <v>173</v>
      </c>
      <c r="D2" s="168"/>
      <c r="E2" s="168"/>
      <c r="F2" s="168"/>
      <c r="G2" s="168"/>
      <c r="H2" s="168"/>
    </row>
    <row r="3" spans="3:8" ht="15" customHeight="1" x14ac:dyDescent="0.25">
      <c r="C3" s="168" t="s">
        <v>174</v>
      </c>
      <c r="D3" s="168"/>
      <c r="E3" s="168"/>
      <c r="F3" s="168"/>
      <c r="G3" s="168"/>
      <c r="H3" s="168"/>
    </row>
    <row r="4" spans="3:8" ht="15" customHeight="1" x14ac:dyDescent="0.25">
      <c r="C4" s="96"/>
      <c r="D4" s="96"/>
      <c r="E4" s="96"/>
      <c r="F4" s="96"/>
      <c r="G4" s="96"/>
      <c r="H4" s="96"/>
    </row>
    <row r="5" spans="3:8" ht="15" customHeight="1" x14ac:dyDescent="0.25">
      <c r="C5" s="169" t="s">
        <v>30</v>
      </c>
      <c r="D5" s="169"/>
      <c r="E5" s="169"/>
      <c r="F5" s="169"/>
      <c r="G5" s="169"/>
      <c r="H5" s="169"/>
    </row>
    <row r="6" spans="3:8" ht="15" customHeight="1" thickBot="1" x14ac:dyDescent="0.3">
      <c r="C6" s="96" t="s">
        <v>31</v>
      </c>
      <c r="D6" s="96"/>
      <c r="E6" s="96"/>
      <c r="F6" s="96"/>
      <c r="G6" s="96"/>
      <c r="H6" s="96"/>
    </row>
    <row r="7" spans="3:8" ht="15" customHeight="1" x14ac:dyDescent="0.25">
      <c r="C7" s="170" t="s">
        <v>175</v>
      </c>
      <c r="D7" s="97"/>
      <c r="E7" s="172" t="s">
        <v>34</v>
      </c>
      <c r="F7" s="97"/>
      <c r="G7" s="97"/>
      <c r="H7" s="174" t="s">
        <v>176</v>
      </c>
    </row>
    <row r="8" spans="3:8" ht="15" customHeight="1" thickBot="1" x14ac:dyDescent="0.3">
      <c r="C8" s="171"/>
      <c r="D8" s="98"/>
      <c r="E8" s="173"/>
      <c r="F8" s="98"/>
      <c r="G8" s="98"/>
      <c r="H8" s="175"/>
    </row>
    <row r="9" spans="3:8" ht="15" customHeight="1" x14ac:dyDescent="0.2">
      <c r="C9" s="99"/>
      <c r="D9" s="100"/>
      <c r="E9" s="100"/>
      <c r="F9" s="100"/>
      <c r="G9" s="100"/>
      <c r="H9" s="101"/>
    </row>
    <row r="10" spans="3:8" ht="15" customHeight="1" x14ac:dyDescent="0.25">
      <c r="C10" s="102">
        <v>42705</v>
      </c>
      <c r="D10" s="103"/>
      <c r="E10" s="104">
        <v>100.11845421774164</v>
      </c>
      <c r="F10" s="103"/>
      <c r="G10" s="103"/>
      <c r="H10" s="105">
        <v>0.1</v>
      </c>
    </row>
    <row r="11" spans="3:8" ht="15" customHeight="1" x14ac:dyDescent="0.25">
      <c r="C11" s="102">
        <v>43070</v>
      </c>
      <c r="D11" s="103"/>
      <c r="E11" s="104">
        <v>102.66737558344313</v>
      </c>
      <c r="F11" s="103"/>
      <c r="G11" s="103"/>
      <c r="H11" s="105">
        <f t="shared" ref="H11:H16" si="0">((E11/E10)-1)*100</f>
        <v>2.5459056330993546</v>
      </c>
    </row>
    <row r="12" spans="3:8" ht="15" customHeight="1" x14ac:dyDescent="0.25">
      <c r="C12" s="102">
        <v>43435</v>
      </c>
      <c r="D12" s="103"/>
      <c r="E12" s="104">
        <v>103.07078279046786</v>
      </c>
      <c r="F12" s="103"/>
      <c r="G12" s="103"/>
      <c r="H12" s="105">
        <f t="shared" si="0"/>
        <v>0.39292638458150453</v>
      </c>
    </row>
    <row r="13" spans="3:8" ht="15" customHeight="1" x14ac:dyDescent="0.25">
      <c r="C13" s="102">
        <v>43800</v>
      </c>
      <c r="D13" s="103"/>
      <c r="E13" s="104">
        <v>112.87267349213667</v>
      </c>
      <c r="F13" s="103"/>
      <c r="G13" s="103"/>
      <c r="H13" s="105">
        <f t="shared" si="0"/>
        <v>9.5098634514060301</v>
      </c>
    </row>
    <row r="14" spans="3:8" ht="15" customHeight="1" x14ac:dyDescent="0.25">
      <c r="C14" s="102">
        <v>44166</v>
      </c>
      <c r="D14" s="103"/>
      <c r="E14" s="104">
        <v>113.32244948056554</v>
      </c>
      <c r="F14" s="103"/>
      <c r="G14" s="103"/>
      <c r="H14" s="105">
        <f t="shared" si="0"/>
        <v>0.39848084971620956</v>
      </c>
    </row>
    <row r="15" spans="3:8" ht="15" customHeight="1" x14ac:dyDescent="0.25">
      <c r="C15" s="102">
        <v>44531</v>
      </c>
      <c r="D15" s="103"/>
      <c r="E15" s="104">
        <v>119.94358696670386</v>
      </c>
      <c r="F15" s="103"/>
      <c r="G15" s="103"/>
      <c r="H15" s="105">
        <f t="shared" si="0"/>
        <v>5.8427412366107045</v>
      </c>
    </row>
    <row r="16" spans="3:8" ht="15" customHeight="1" x14ac:dyDescent="0.25">
      <c r="C16" s="102">
        <v>44896</v>
      </c>
      <c r="D16" s="103"/>
      <c r="E16" s="104">
        <v>124.75022006858981</v>
      </c>
      <c r="F16" s="103"/>
      <c r="G16" s="103"/>
      <c r="H16" s="105">
        <f t="shared" si="0"/>
        <v>4.0074115035598101</v>
      </c>
    </row>
    <row r="17" spans="3:8" ht="15" customHeight="1" x14ac:dyDescent="0.25">
      <c r="C17" s="102">
        <v>45261</v>
      </c>
      <c r="D17" s="103"/>
      <c r="E17" s="104">
        <v>129.89545458377171</v>
      </c>
      <c r="F17" s="103"/>
      <c r="G17" s="103"/>
      <c r="H17" s="105">
        <v>4.1244292093055801</v>
      </c>
    </row>
    <row r="18" spans="3:8" ht="15" customHeight="1" thickBot="1" x14ac:dyDescent="0.25">
      <c r="C18" s="106"/>
      <c r="D18" s="107"/>
      <c r="E18" s="107"/>
      <c r="F18" s="107"/>
      <c r="G18" s="107"/>
      <c r="H18" s="108"/>
    </row>
    <row r="19" spans="3:8" ht="15" customHeight="1" x14ac:dyDescent="0.2">
      <c r="C19" s="165" t="s">
        <v>177</v>
      </c>
      <c r="D19" s="166"/>
      <c r="E19" s="166"/>
      <c r="F19" s="166"/>
      <c r="G19" s="166"/>
      <c r="H19" s="166"/>
    </row>
    <row r="20" spans="3:8" s="96" customFormat="1" ht="15" customHeight="1" x14ac:dyDescent="0.25">
      <c r="C20" s="167"/>
      <c r="D20" s="167"/>
      <c r="E20" s="167"/>
      <c r="F20" s="167"/>
      <c r="G20" s="167"/>
      <c r="H20" s="167"/>
    </row>
    <row r="22" spans="3:8" s="96" customFormat="1" ht="15" customHeight="1" x14ac:dyDescent="0.25">
      <c r="C22" s="95"/>
      <c r="D22" s="95"/>
      <c r="E22" s="95"/>
      <c r="F22" s="95"/>
      <c r="G22" s="95"/>
      <c r="H22" s="95"/>
    </row>
    <row r="23" spans="3:8" s="96" customFormat="1" ht="15" customHeight="1" x14ac:dyDescent="0.25">
      <c r="C23" s="95"/>
      <c r="D23" s="95"/>
      <c r="E23" s="95"/>
      <c r="F23" s="95"/>
      <c r="G23" s="95"/>
      <c r="H23" s="95"/>
    </row>
    <row r="167" spans="8:8" ht="15" customHeight="1" x14ac:dyDescent="0.2">
      <c r="H167" s="109"/>
    </row>
    <row r="168" spans="8:8" ht="15" customHeight="1" x14ac:dyDescent="0.2">
      <c r="H168" s="109"/>
    </row>
    <row r="169" spans="8:8" ht="15" customHeight="1" x14ac:dyDescent="0.2">
      <c r="H169" s="109"/>
    </row>
    <row r="170" spans="8:8" ht="15" customHeight="1" x14ac:dyDescent="0.2">
      <c r="H170" s="109"/>
    </row>
    <row r="171" spans="8:8" ht="15" customHeight="1" x14ac:dyDescent="0.2">
      <c r="H171" s="109"/>
    </row>
    <row r="172" spans="8:8" ht="15" customHeight="1" x14ac:dyDescent="0.2">
      <c r="H172" s="109"/>
    </row>
    <row r="173" spans="8:8" ht="15" customHeight="1" x14ac:dyDescent="0.2">
      <c r="H173" s="109"/>
    </row>
    <row r="174" spans="8:8" ht="15" customHeight="1" x14ac:dyDescent="0.2">
      <c r="H174" s="109"/>
    </row>
    <row r="175" spans="8:8" ht="15" customHeight="1" x14ac:dyDescent="0.2">
      <c r="H175" s="109"/>
    </row>
    <row r="176" spans="8:8" ht="15" customHeight="1" x14ac:dyDescent="0.2">
      <c r="H176" s="109"/>
    </row>
    <row r="177" spans="8:8" ht="15" customHeight="1" x14ac:dyDescent="0.2">
      <c r="H177" s="109"/>
    </row>
    <row r="178" spans="8:8" ht="15" customHeight="1" x14ac:dyDescent="0.2">
      <c r="H178" s="109"/>
    </row>
    <row r="179" spans="8:8" ht="15" customHeight="1" x14ac:dyDescent="0.2">
      <c r="H179" s="109"/>
    </row>
    <row r="180" spans="8:8" ht="15" customHeight="1" x14ac:dyDescent="0.2">
      <c r="H180" s="109"/>
    </row>
    <row r="181" spans="8:8" ht="15" customHeight="1" x14ac:dyDescent="0.2">
      <c r="H181" s="109"/>
    </row>
    <row r="182" spans="8:8" ht="15" customHeight="1" x14ac:dyDescent="0.2">
      <c r="H182" s="109"/>
    </row>
    <row r="183" spans="8:8" ht="15" customHeight="1" x14ac:dyDescent="0.2">
      <c r="H183" s="109"/>
    </row>
    <row r="184" spans="8:8" ht="15" customHeight="1" x14ac:dyDescent="0.2">
      <c r="H184" s="109"/>
    </row>
    <row r="185" spans="8:8" ht="15" customHeight="1" x14ac:dyDescent="0.2">
      <c r="H185" s="109"/>
    </row>
    <row r="186" spans="8:8" ht="15" customHeight="1" x14ac:dyDescent="0.2">
      <c r="H186" s="109"/>
    </row>
    <row r="187" spans="8:8" ht="15" customHeight="1" x14ac:dyDescent="0.2">
      <c r="H187" s="109"/>
    </row>
    <row r="188" spans="8:8" ht="15" customHeight="1" x14ac:dyDescent="0.2">
      <c r="H188" s="109"/>
    </row>
    <row r="189" spans="8:8" ht="15" customHeight="1" x14ac:dyDescent="0.2">
      <c r="H189" s="109"/>
    </row>
    <row r="190" spans="8:8" ht="15" customHeight="1" x14ac:dyDescent="0.2">
      <c r="H190" s="109"/>
    </row>
    <row r="191" spans="8:8" ht="15" customHeight="1" x14ac:dyDescent="0.2">
      <c r="H191" s="109"/>
    </row>
    <row r="192" spans="8:8" ht="15" customHeight="1" x14ac:dyDescent="0.2">
      <c r="H192" s="109"/>
    </row>
    <row r="193" spans="8:8" ht="15" customHeight="1" x14ac:dyDescent="0.2">
      <c r="H193" s="109"/>
    </row>
    <row r="194" spans="8:8" ht="15" customHeight="1" x14ac:dyDescent="0.2">
      <c r="H194" s="109"/>
    </row>
    <row r="195" spans="8:8" ht="15" customHeight="1" x14ac:dyDescent="0.2">
      <c r="H195" s="109"/>
    </row>
    <row r="196" spans="8:8" ht="15" customHeight="1" x14ac:dyDescent="0.2">
      <c r="H196" s="109"/>
    </row>
    <row r="197" spans="8:8" ht="15" customHeight="1" x14ac:dyDescent="0.2">
      <c r="H197" s="109"/>
    </row>
    <row r="198" spans="8:8" ht="15" customHeight="1" x14ac:dyDescent="0.2">
      <c r="H198" s="109"/>
    </row>
    <row r="199" spans="8:8" ht="15" customHeight="1" x14ac:dyDescent="0.2">
      <c r="H199" s="109"/>
    </row>
    <row r="200" spans="8:8" ht="15" customHeight="1" x14ac:dyDescent="0.2">
      <c r="H200" s="109"/>
    </row>
    <row r="201" spans="8:8" ht="15" customHeight="1" x14ac:dyDescent="0.2">
      <c r="H201" s="109"/>
    </row>
    <row r="202" spans="8:8" ht="15" customHeight="1" x14ac:dyDescent="0.2">
      <c r="H202" s="109"/>
    </row>
    <row r="203" spans="8:8" ht="15" customHeight="1" x14ac:dyDescent="0.2">
      <c r="H203" s="109"/>
    </row>
    <row r="204" spans="8:8" ht="15" customHeight="1" x14ac:dyDescent="0.2">
      <c r="H204" s="109"/>
    </row>
    <row r="205" spans="8:8" ht="15" customHeight="1" x14ac:dyDescent="0.2">
      <c r="H205" s="109"/>
    </row>
    <row r="206" spans="8:8" ht="15" customHeight="1" x14ac:dyDescent="0.2">
      <c r="H206" s="109"/>
    </row>
    <row r="207" spans="8:8" ht="15" customHeight="1" x14ac:dyDescent="0.2">
      <c r="H207" s="109"/>
    </row>
    <row r="208" spans="8:8" ht="15" customHeight="1" x14ac:dyDescent="0.2">
      <c r="H208" s="109"/>
    </row>
    <row r="209" spans="5:8" ht="15" customHeight="1" x14ac:dyDescent="0.2">
      <c r="H209" s="109"/>
    </row>
    <row r="210" spans="5:8" ht="15" customHeight="1" x14ac:dyDescent="0.2">
      <c r="H210" s="109"/>
    </row>
    <row r="211" spans="5:8" ht="15" customHeight="1" x14ac:dyDescent="0.2">
      <c r="H211" s="109"/>
    </row>
    <row r="212" spans="5:8" ht="15" customHeight="1" x14ac:dyDescent="0.2">
      <c r="H212" s="109"/>
    </row>
    <row r="213" spans="5:8" ht="15" customHeight="1" x14ac:dyDescent="0.2">
      <c r="H213" s="109"/>
    </row>
    <row r="214" spans="5:8" ht="15" customHeight="1" x14ac:dyDescent="0.2">
      <c r="H214" s="109"/>
    </row>
    <row r="215" spans="5:8" ht="15" customHeight="1" x14ac:dyDescent="0.2">
      <c r="H215" s="109"/>
    </row>
    <row r="216" spans="5:8" ht="15" customHeight="1" x14ac:dyDescent="0.2">
      <c r="H216" s="109"/>
    </row>
    <row r="217" spans="5:8" ht="15" customHeight="1" x14ac:dyDescent="0.2">
      <c r="H217" s="109"/>
    </row>
    <row r="218" spans="5:8" ht="15" customHeight="1" x14ac:dyDescent="0.2">
      <c r="H218" s="109"/>
    </row>
    <row r="219" spans="5:8" ht="15" customHeight="1" x14ac:dyDescent="0.2">
      <c r="H219" s="109"/>
    </row>
    <row r="220" spans="5:8" ht="15" customHeight="1" x14ac:dyDescent="0.2">
      <c r="H220" s="109"/>
    </row>
    <row r="221" spans="5:8" ht="15" customHeight="1" x14ac:dyDescent="0.2">
      <c r="H221" s="109"/>
    </row>
    <row r="222" spans="5:8" ht="15" customHeight="1" x14ac:dyDescent="0.2">
      <c r="E222" s="110"/>
      <c r="F222" s="110"/>
      <c r="H222" s="109"/>
    </row>
  </sheetData>
  <mergeCells count="7">
    <mergeCell ref="C19:H20"/>
    <mergeCell ref="C2:H2"/>
    <mergeCell ref="C3:H3"/>
    <mergeCell ref="C5:H5"/>
    <mergeCell ref="C7:C8"/>
    <mergeCell ref="E7:E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 1</vt:lpstr>
      <vt:lpstr>Fig 2</vt:lpstr>
      <vt:lpstr>Table 1</vt:lpstr>
      <vt:lpstr>Summary Table</vt:lpstr>
      <vt:lpstr>Table 2</vt:lpstr>
      <vt:lpstr>Table 3</vt:lpstr>
      <vt:lpstr>Table 4</vt:lpstr>
      <vt:lpstr>Table 5</vt:lpstr>
      <vt:lpstr>Table 6</vt:lpstr>
      <vt:lpstr>Table 7</vt:lpstr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Laidlow, Adolphus</dc:creator>
  <cp:lastModifiedBy>Laidlow, Adolphus</cp:lastModifiedBy>
  <dcterms:created xsi:type="dcterms:W3CDTF">2024-02-09T12:20:21Z</dcterms:created>
  <dcterms:modified xsi:type="dcterms:W3CDTF">2024-02-12T22:23:56Z</dcterms:modified>
</cp:coreProperties>
</file>